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00.xml" ContentType="application/vnd.openxmlformats-officedocument.spreadsheetml.worksheet+xml"/>
  <Override PartName="/xl/worksheets/sheet1001.xml" ContentType="application/vnd.openxmlformats-officedocument.spreadsheetml.worksheet+xml"/>
  <Override PartName="/xl/worksheets/sheet1002.xml" ContentType="application/vnd.openxmlformats-officedocument.spreadsheetml.worksheet+xml"/>
  <Override PartName="/xl/worksheets/sheet1003.xml" ContentType="application/vnd.openxmlformats-officedocument.spreadsheetml.worksheet+xml"/>
  <Override PartName="/xl/worksheets/sheet1004.xml" ContentType="application/vnd.openxmlformats-officedocument.spreadsheetml.worksheet+xml"/>
  <Override PartName="/xl/worksheets/sheet1005.xml" ContentType="application/vnd.openxmlformats-officedocument.spreadsheetml.worksheet+xml"/>
  <Override PartName="/xl/worksheets/sheet1006.xml" ContentType="application/vnd.openxmlformats-officedocument.spreadsheetml.worksheet+xml"/>
  <Override PartName="/xl/worksheets/sheet1007.xml" ContentType="application/vnd.openxmlformats-officedocument.spreadsheetml.worksheet+xml"/>
  <Override PartName="/xl/worksheets/sheet1008.xml" ContentType="application/vnd.openxmlformats-officedocument.spreadsheetml.worksheet+xml"/>
  <Override PartName="/xl/worksheets/sheet1009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10.xml" ContentType="application/vnd.openxmlformats-officedocument.spreadsheetml.worksheet+xml"/>
  <Override PartName="/xl/worksheets/sheet1011.xml" ContentType="application/vnd.openxmlformats-officedocument.spreadsheetml.worksheet+xml"/>
  <Override PartName="/xl/worksheets/sheet1012.xml" ContentType="application/vnd.openxmlformats-officedocument.spreadsheetml.worksheet+xml"/>
  <Override PartName="/xl/worksheets/sheet1013.xml" ContentType="application/vnd.openxmlformats-officedocument.spreadsheetml.worksheet+xml"/>
  <Override PartName="/xl/worksheets/sheet1014.xml" ContentType="application/vnd.openxmlformats-officedocument.spreadsheetml.worksheet+xml"/>
  <Override PartName="/xl/worksheets/sheet1015.xml" ContentType="application/vnd.openxmlformats-officedocument.spreadsheetml.worksheet+xml"/>
  <Override PartName="/xl/worksheets/sheet1016.xml" ContentType="application/vnd.openxmlformats-officedocument.spreadsheetml.worksheet+xml"/>
  <Override PartName="/xl/worksheets/sheet1017.xml" ContentType="application/vnd.openxmlformats-officedocument.spreadsheetml.worksheet+xml"/>
  <Override PartName="/xl/worksheets/sheet1018.xml" ContentType="application/vnd.openxmlformats-officedocument.spreadsheetml.worksheet+xml"/>
  <Override PartName="/xl/worksheets/sheet1019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20.xml" ContentType="application/vnd.openxmlformats-officedocument.spreadsheetml.worksheet+xml"/>
  <Override PartName="/xl/worksheets/sheet1021.xml" ContentType="application/vnd.openxmlformats-officedocument.spreadsheetml.worksheet+xml"/>
  <Override PartName="/xl/worksheets/sheet1022.xml" ContentType="application/vnd.openxmlformats-officedocument.spreadsheetml.worksheet+xml"/>
  <Override PartName="/xl/worksheets/sheet1023.xml" ContentType="application/vnd.openxmlformats-officedocument.spreadsheetml.worksheet+xml"/>
  <Override PartName="/xl/worksheets/sheet1024.xml" ContentType="application/vnd.openxmlformats-officedocument.spreadsheetml.worksheet+xml"/>
  <Override PartName="/xl/worksheets/sheet1025.xml" ContentType="application/vnd.openxmlformats-officedocument.spreadsheetml.worksheet+xml"/>
  <Override PartName="/xl/worksheets/sheet1026.xml" ContentType="application/vnd.openxmlformats-officedocument.spreadsheetml.worksheet+xml"/>
  <Override PartName="/xl/worksheets/sheet1027.xml" ContentType="application/vnd.openxmlformats-officedocument.spreadsheetml.worksheet+xml"/>
  <Override PartName="/xl/worksheets/sheet1028.xml" ContentType="application/vnd.openxmlformats-officedocument.spreadsheetml.worksheet+xml"/>
  <Override PartName="/xl/worksheets/sheet1029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30.xml" ContentType="application/vnd.openxmlformats-officedocument.spreadsheetml.worksheet+xml"/>
  <Override PartName="/xl/worksheets/sheet1031.xml" ContentType="application/vnd.openxmlformats-officedocument.spreadsheetml.worksheet+xml"/>
  <Override PartName="/xl/worksheets/sheet1032.xml" ContentType="application/vnd.openxmlformats-officedocument.spreadsheetml.worksheet+xml"/>
  <Override PartName="/xl/worksheets/sheet1033.xml" ContentType="application/vnd.openxmlformats-officedocument.spreadsheetml.worksheet+xml"/>
  <Override PartName="/xl/worksheets/sheet1034.xml" ContentType="application/vnd.openxmlformats-officedocument.spreadsheetml.worksheet+xml"/>
  <Override PartName="/xl/worksheets/sheet1035.xml" ContentType="application/vnd.openxmlformats-officedocument.spreadsheetml.worksheet+xml"/>
  <Override PartName="/xl/worksheets/sheet1036.xml" ContentType="application/vnd.openxmlformats-officedocument.spreadsheetml.worksheet+xml"/>
  <Override PartName="/xl/worksheets/sheet1037.xml" ContentType="application/vnd.openxmlformats-officedocument.spreadsheetml.worksheet+xml"/>
  <Override PartName="/xl/worksheets/sheet1038.xml" ContentType="application/vnd.openxmlformats-officedocument.spreadsheetml.worksheet+xml"/>
  <Override PartName="/xl/worksheets/sheet1039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40.xml" ContentType="application/vnd.openxmlformats-officedocument.spreadsheetml.worksheet+xml"/>
  <Override PartName="/xl/worksheets/sheet1041.xml" ContentType="application/vnd.openxmlformats-officedocument.spreadsheetml.worksheet+xml"/>
  <Override PartName="/xl/worksheets/sheet1042.xml" ContentType="application/vnd.openxmlformats-officedocument.spreadsheetml.worksheet+xml"/>
  <Override PartName="/xl/worksheets/sheet1043.xml" ContentType="application/vnd.openxmlformats-officedocument.spreadsheetml.worksheet+xml"/>
  <Override PartName="/xl/worksheets/sheet1044.xml" ContentType="application/vnd.openxmlformats-officedocument.spreadsheetml.worksheet+xml"/>
  <Override PartName="/xl/worksheets/sheet1045.xml" ContentType="application/vnd.openxmlformats-officedocument.spreadsheetml.worksheet+xml"/>
  <Override PartName="/xl/worksheets/sheet1046.xml" ContentType="application/vnd.openxmlformats-officedocument.spreadsheetml.worksheet+xml"/>
  <Override PartName="/xl/worksheets/sheet1047.xml" ContentType="application/vnd.openxmlformats-officedocument.spreadsheetml.worksheet+xml"/>
  <Override PartName="/xl/worksheets/sheet1048.xml" ContentType="application/vnd.openxmlformats-officedocument.spreadsheetml.worksheet+xml"/>
  <Override PartName="/xl/worksheets/sheet1049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50.xml" ContentType="application/vnd.openxmlformats-officedocument.spreadsheetml.worksheet+xml"/>
  <Override PartName="/xl/worksheets/sheet1051.xml" ContentType="application/vnd.openxmlformats-officedocument.spreadsheetml.worksheet+xml"/>
  <Override PartName="/xl/worksheets/sheet1052.xml" ContentType="application/vnd.openxmlformats-officedocument.spreadsheetml.worksheet+xml"/>
  <Override PartName="/xl/worksheets/sheet1053.xml" ContentType="application/vnd.openxmlformats-officedocument.spreadsheetml.worksheet+xml"/>
  <Override PartName="/xl/worksheets/sheet1054.xml" ContentType="application/vnd.openxmlformats-officedocument.spreadsheetml.worksheet+xml"/>
  <Override PartName="/xl/worksheets/sheet1055.xml" ContentType="application/vnd.openxmlformats-officedocument.spreadsheetml.worksheet+xml"/>
  <Override PartName="/xl/worksheets/sheet1056.xml" ContentType="application/vnd.openxmlformats-officedocument.spreadsheetml.worksheet+xml"/>
  <Override PartName="/xl/worksheets/sheet1057.xml" ContentType="application/vnd.openxmlformats-officedocument.spreadsheetml.worksheet+xml"/>
  <Override PartName="/xl/worksheets/sheet1058.xml" ContentType="application/vnd.openxmlformats-officedocument.spreadsheetml.worksheet+xml"/>
  <Override PartName="/xl/worksheets/sheet1059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60.xml" ContentType="application/vnd.openxmlformats-officedocument.spreadsheetml.worksheet+xml"/>
  <Override PartName="/xl/worksheets/sheet1061.xml" ContentType="application/vnd.openxmlformats-officedocument.spreadsheetml.worksheet+xml"/>
  <Override PartName="/xl/worksheets/sheet1062.xml" ContentType="application/vnd.openxmlformats-officedocument.spreadsheetml.worksheet+xml"/>
  <Override PartName="/xl/worksheets/sheet1063.xml" ContentType="application/vnd.openxmlformats-officedocument.spreadsheetml.worksheet+xml"/>
  <Override PartName="/xl/worksheets/sheet1064.xml" ContentType="application/vnd.openxmlformats-officedocument.spreadsheetml.worksheet+xml"/>
  <Override PartName="/xl/worksheets/sheet1065.xml" ContentType="application/vnd.openxmlformats-officedocument.spreadsheetml.worksheet+xml"/>
  <Override PartName="/xl/worksheets/sheet1066.xml" ContentType="application/vnd.openxmlformats-officedocument.spreadsheetml.worksheet+xml"/>
  <Override PartName="/xl/worksheets/sheet1067.xml" ContentType="application/vnd.openxmlformats-officedocument.spreadsheetml.worksheet+xml"/>
  <Override PartName="/xl/worksheets/sheet1068.xml" ContentType="application/vnd.openxmlformats-officedocument.spreadsheetml.worksheet+xml"/>
  <Override PartName="/xl/worksheets/sheet106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70.xml" ContentType="application/vnd.openxmlformats-officedocument.spreadsheetml.worksheet+xml"/>
  <Override PartName="/xl/worksheets/sheet1071.xml" ContentType="application/vnd.openxmlformats-officedocument.spreadsheetml.worksheet+xml"/>
  <Override PartName="/xl/worksheets/sheet1072.xml" ContentType="application/vnd.openxmlformats-officedocument.spreadsheetml.worksheet+xml"/>
  <Override PartName="/xl/worksheets/sheet1073.xml" ContentType="application/vnd.openxmlformats-officedocument.spreadsheetml.worksheet+xml"/>
  <Override PartName="/xl/worksheets/sheet1074.xml" ContentType="application/vnd.openxmlformats-officedocument.spreadsheetml.worksheet+xml"/>
  <Override PartName="/xl/worksheets/sheet1075.xml" ContentType="application/vnd.openxmlformats-officedocument.spreadsheetml.worksheet+xml"/>
  <Override PartName="/xl/worksheets/sheet1076.xml" ContentType="application/vnd.openxmlformats-officedocument.spreadsheetml.worksheet+xml"/>
  <Override PartName="/xl/worksheets/sheet1077.xml" ContentType="application/vnd.openxmlformats-officedocument.spreadsheetml.worksheet+xml"/>
  <Override PartName="/xl/worksheets/sheet1078.xml" ContentType="application/vnd.openxmlformats-officedocument.spreadsheetml.worksheet+xml"/>
  <Override PartName="/xl/worksheets/sheet107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80.xml" ContentType="application/vnd.openxmlformats-officedocument.spreadsheetml.worksheet+xml"/>
  <Override PartName="/xl/worksheets/sheet1081.xml" ContentType="application/vnd.openxmlformats-officedocument.spreadsheetml.worksheet+xml"/>
  <Override PartName="/xl/worksheets/sheet1082.xml" ContentType="application/vnd.openxmlformats-officedocument.spreadsheetml.worksheet+xml"/>
  <Override PartName="/xl/worksheets/sheet1083.xml" ContentType="application/vnd.openxmlformats-officedocument.spreadsheetml.worksheet+xml"/>
  <Override PartName="/xl/worksheets/sheet1084.xml" ContentType="application/vnd.openxmlformats-officedocument.spreadsheetml.worksheet+xml"/>
  <Override PartName="/xl/worksheets/sheet1085.xml" ContentType="application/vnd.openxmlformats-officedocument.spreadsheetml.worksheet+xml"/>
  <Override PartName="/xl/worksheets/sheet1086.xml" ContentType="application/vnd.openxmlformats-officedocument.spreadsheetml.worksheet+xml"/>
  <Override PartName="/xl/worksheets/sheet1087.xml" ContentType="application/vnd.openxmlformats-officedocument.spreadsheetml.worksheet+xml"/>
  <Override PartName="/xl/worksheets/sheet1088.xml" ContentType="application/vnd.openxmlformats-officedocument.spreadsheetml.worksheet+xml"/>
  <Override PartName="/xl/worksheets/sheet1089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090.xml" ContentType="application/vnd.openxmlformats-officedocument.spreadsheetml.worksheet+xml"/>
  <Override PartName="/xl/worksheets/sheet1091.xml" ContentType="application/vnd.openxmlformats-officedocument.spreadsheetml.worksheet+xml"/>
  <Override PartName="/xl/worksheets/sheet1092.xml" ContentType="application/vnd.openxmlformats-officedocument.spreadsheetml.worksheet+xml"/>
  <Override PartName="/xl/worksheets/sheet1093.xml" ContentType="application/vnd.openxmlformats-officedocument.spreadsheetml.worksheet+xml"/>
  <Override PartName="/xl/worksheets/sheet1094.xml" ContentType="application/vnd.openxmlformats-officedocument.spreadsheetml.worksheet+xml"/>
  <Override PartName="/xl/worksheets/sheet1095.xml" ContentType="application/vnd.openxmlformats-officedocument.spreadsheetml.worksheet+xml"/>
  <Override PartName="/xl/worksheets/sheet1096.xml" ContentType="application/vnd.openxmlformats-officedocument.spreadsheetml.worksheet+xml"/>
  <Override PartName="/xl/worksheets/sheet1097.xml" ContentType="application/vnd.openxmlformats-officedocument.spreadsheetml.worksheet+xml"/>
  <Override PartName="/xl/worksheets/sheet1098.xml" ContentType="application/vnd.openxmlformats-officedocument.spreadsheetml.worksheet+xml"/>
  <Override PartName="/xl/worksheets/sheet109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00.xml" ContentType="application/vnd.openxmlformats-officedocument.spreadsheetml.worksheet+xml"/>
  <Override PartName="/xl/worksheets/sheet1101.xml" ContentType="application/vnd.openxmlformats-officedocument.spreadsheetml.worksheet+xml"/>
  <Override PartName="/xl/worksheets/sheet1102.xml" ContentType="application/vnd.openxmlformats-officedocument.spreadsheetml.worksheet+xml"/>
  <Override PartName="/xl/worksheets/sheet1103.xml" ContentType="application/vnd.openxmlformats-officedocument.spreadsheetml.worksheet+xml"/>
  <Override PartName="/xl/worksheets/sheet1104.xml" ContentType="application/vnd.openxmlformats-officedocument.spreadsheetml.worksheet+xml"/>
  <Override PartName="/xl/worksheets/sheet1105.xml" ContentType="application/vnd.openxmlformats-officedocument.spreadsheetml.worksheet+xml"/>
  <Override PartName="/xl/worksheets/sheet1106.xml" ContentType="application/vnd.openxmlformats-officedocument.spreadsheetml.worksheet+xml"/>
  <Override PartName="/xl/worksheets/sheet1107.xml" ContentType="application/vnd.openxmlformats-officedocument.spreadsheetml.worksheet+xml"/>
  <Override PartName="/xl/worksheets/sheet1108.xml" ContentType="application/vnd.openxmlformats-officedocument.spreadsheetml.worksheet+xml"/>
  <Override PartName="/xl/worksheets/sheet1109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10.xml" ContentType="application/vnd.openxmlformats-officedocument.spreadsheetml.worksheet+xml"/>
  <Override PartName="/xl/worksheets/sheet1111.xml" ContentType="application/vnd.openxmlformats-officedocument.spreadsheetml.worksheet+xml"/>
  <Override PartName="/xl/worksheets/sheet1112.xml" ContentType="application/vnd.openxmlformats-officedocument.spreadsheetml.worksheet+xml"/>
  <Override PartName="/xl/worksheets/sheet1113.xml" ContentType="application/vnd.openxmlformats-officedocument.spreadsheetml.worksheet+xml"/>
  <Override PartName="/xl/worksheets/sheet1114.xml" ContentType="application/vnd.openxmlformats-officedocument.spreadsheetml.worksheet+xml"/>
  <Override PartName="/xl/worksheets/sheet1115.xml" ContentType="application/vnd.openxmlformats-officedocument.spreadsheetml.worksheet+xml"/>
  <Override PartName="/xl/worksheets/sheet1116.xml" ContentType="application/vnd.openxmlformats-officedocument.spreadsheetml.worksheet+xml"/>
  <Override PartName="/xl/worksheets/sheet1117.xml" ContentType="application/vnd.openxmlformats-officedocument.spreadsheetml.worksheet+xml"/>
  <Override PartName="/xl/worksheets/sheet1118.xml" ContentType="application/vnd.openxmlformats-officedocument.spreadsheetml.worksheet+xml"/>
  <Override PartName="/xl/worksheets/sheet1119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20.xml" ContentType="application/vnd.openxmlformats-officedocument.spreadsheetml.worksheet+xml"/>
  <Override PartName="/xl/worksheets/sheet1121.xml" ContentType="application/vnd.openxmlformats-officedocument.spreadsheetml.worksheet+xml"/>
  <Override PartName="/xl/worksheets/sheet1122.xml" ContentType="application/vnd.openxmlformats-officedocument.spreadsheetml.worksheet+xml"/>
  <Override PartName="/xl/worksheets/sheet1123.xml" ContentType="application/vnd.openxmlformats-officedocument.spreadsheetml.worksheet+xml"/>
  <Override PartName="/xl/worksheets/sheet1124.xml" ContentType="application/vnd.openxmlformats-officedocument.spreadsheetml.worksheet+xml"/>
  <Override PartName="/xl/worksheets/sheet1125.xml" ContentType="application/vnd.openxmlformats-officedocument.spreadsheetml.worksheet+xml"/>
  <Override PartName="/xl/worksheets/sheet1126.xml" ContentType="application/vnd.openxmlformats-officedocument.spreadsheetml.worksheet+xml"/>
  <Override PartName="/xl/worksheets/sheet1127.xml" ContentType="application/vnd.openxmlformats-officedocument.spreadsheetml.worksheet+xml"/>
  <Override PartName="/xl/worksheets/sheet1128.xml" ContentType="application/vnd.openxmlformats-officedocument.spreadsheetml.worksheet+xml"/>
  <Override PartName="/xl/worksheets/sheet1129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30.xml" ContentType="application/vnd.openxmlformats-officedocument.spreadsheetml.worksheet+xml"/>
  <Override PartName="/xl/worksheets/sheet1131.xml" ContentType="application/vnd.openxmlformats-officedocument.spreadsheetml.worksheet+xml"/>
  <Override PartName="/xl/worksheets/sheet1132.xml" ContentType="application/vnd.openxmlformats-officedocument.spreadsheetml.worksheet+xml"/>
  <Override PartName="/xl/worksheets/sheet1133.xml" ContentType="application/vnd.openxmlformats-officedocument.spreadsheetml.worksheet+xml"/>
  <Override PartName="/xl/worksheets/sheet1134.xml" ContentType="application/vnd.openxmlformats-officedocument.spreadsheetml.worksheet+xml"/>
  <Override PartName="/xl/worksheets/sheet1135.xml" ContentType="application/vnd.openxmlformats-officedocument.spreadsheetml.worksheet+xml"/>
  <Override PartName="/xl/worksheets/sheet1136.xml" ContentType="application/vnd.openxmlformats-officedocument.spreadsheetml.worksheet+xml"/>
  <Override PartName="/xl/worksheets/sheet1137.xml" ContentType="application/vnd.openxmlformats-officedocument.spreadsheetml.worksheet+xml"/>
  <Override PartName="/xl/worksheets/sheet1138.xml" ContentType="application/vnd.openxmlformats-officedocument.spreadsheetml.worksheet+xml"/>
  <Override PartName="/xl/worksheets/sheet1139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40.xml" ContentType="application/vnd.openxmlformats-officedocument.spreadsheetml.worksheet+xml"/>
  <Override PartName="/xl/worksheets/sheet1141.xml" ContentType="application/vnd.openxmlformats-officedocument.spreadsheetml.worksheet+xml"/>
  <Override PartName="/xl/worksheets/sheet1142.xml" ContentType="application/vnd.openxmlformats-officedocument.spreadsheetml.worksheet+xml"/>
  <Override PartName="/xl/worksheets/sheet1143.xml" ContentType="application/vnd.openxmlformats-officedocument.spreadsheetml.worksheet+xml"/>
  <Override PartName="/xl/worksheets/sheet1144.xml" ContentType="application/vnd.openxmlformats-officedocument.spreadsheetml.worksheet+xml"/>
  <Override PartName="/xl/worksheets/sheet1145.xml" ContentType="application/vnd.openxmlformats-officedocument.spreadsheetml.worksheet+xml"/>
  <Override PartName="/xl/worksheets/sheet1146.xml" ContentType="application/vnd.openxmlformats-officedocument.spreadsheetml.worksheet+xml"/>
  <Override PartName="/xl/worksheets/sheet1147.xml" ContentType="application/vnd.openxmlformats-officedocument.spreadsheetml.worksheet+xml"/>
  <Override PartName="/xl/worksheets/sheet1148.xml" ContentType="application/vnd.openxmlformats-officedocument.spreadsheetml.worksheet+xml"/>
  <Override PartName="/xl/worksheets/sheet1149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50.xml" ContentType="application/vnd.openxmlformats-officedocument.spreadsheetml.worksheet+xml"/>
  <Override PartName="/xl/worksheets/sheet1151.xml" ContentType="application/vnd.openxmlformats-officedocument.spreadsheetml.worksheet+xml"/>
  <Override PartName="/xl/worksheets/sheet1152.xml" ContentType="application/vnd.openxmlformats-officedocument.spreadsheetml.worksheet+xml"/>
  <Override PartName="/xl/worksheets/sheet1153.xml" ContentType="application/vnd.openxmlformats-officedocument.spreadsheetml.worksheet+xml"/>
  <Override PartName="/xl/worksheets/sheet1154.xml" ContentType="application/vnd.openxmlformats-officedocument.spreadsheetml.worksheet+xml"/>
  <Override PartName="/xl/worksheets/sheet1155.xml" ContentType="application/vnd.openxmlformats-officedocument.spreadsheetml.worksheet+xml"/>
  <Override PartName="/xl/worksheets/sheet1156.xml" ContentType="application/vnd.openxmlformats-officedocument.spreadsheetml.worksheet+xml"/>
  <Override PartName="/xl/worksheets/sheet1157.xml" ContentType="application/vnd.openxmlformats-officedocument.spreadsheetml.worksheet+xml"/>
  <Override PartName="/xl/worksheets/sheet1158.xml" ContentType="application/vnd.openxmlformats-officedocument.spreadsheetml.worksheet+xml"/>
  <Override PartName="/xl/worksheets/sheet1159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60.xml" ContentType="application/vnd.openxmlformats-officedocument.spreadsheetml.worksheet+xml"/>
  <Override PartName="/xl/worksheets/sheet1161.xml" ContentType="application/vnd.openxmlformats-officedocument.spreadsheetml.worksheet+xml"/>
  <Override PartName="/xl/worksheets/sheet1162.xml" ContentType="application/vnd.openxmlformats-officedocument.spreadsheetml.worksheet+xml"/>
  <Override PartName="/xl/worksheets/sheet1163.xml" ContentType="application/vnd.openxmlformats-officedocument.spreadsheetml.worksheet+xml"/>
  <Override PartName="/xl/worksheets/sheet1164.xml" ContentType="application/vnd.openxmlformats-officedocument.spreadsheetml.worksheet+xml"/>
  <Override PartName="/xl/worksheets/sheet1165.xml" ContentType="application/vnd.openxmlformats-officedocument.spreadsheetml.worksheet+xml"/>
  <Override PartName="/xl/worksheets/sheet1166.xml" ContentType="application/vnd.openxmlformats-officedocument.spreadsheetml.worksheet+xml"/>
  <Override PartName="/xl/worksheets/sheet1167.xml" ContentType="application/vnd.openxmlformats-officedocument.spreadsheetml.worksheet+xml"/>
  <Override PartName="/xl/worksheets/sheet1168.xml" ContentType="application/vnd.openxmlformats-officedocument.spreadsheetml.worksheet+xml"/>
  <Override PartName="/xl/worksheets/sheet1169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70.xml" ContentType="application/vnd.openxmlformats-officedocument.spreadsheetml.worksheet+xml"/>
  <Override PartName="/xl/worksheets/sheet1171.xml" ContentType="application/vnd.openxmlformats-officedocument.spreadsheetml.worksheet+xml"/>
  <Override PartName="/xl/worksheets/sheet1172.xml" ContentType="application/vnd.openxmlformats-officedocument.spreadsheetml.worksheet+xml"/>
  <Override PartName="/xl/worksheets/sheet1173.xml" ContentType="application/vnd.openxmlformats-officedocument.spreadsheetml.worksheet+xml"/>
  <Override PartName="/xl/worksheets/sheet1174.xml" ContentType="application/vnd.openxmlformats-officedocument.spreadsheetml.worksheet+xml"/>
  <Override PartName="/xl/worksheets/sheet1175.xml" ContentType="application/vnd.openxmlformats-officedocument.spreadsheetml.worksheet+xml"/>
  <Override PartName="/xl/worksheets/sheet1176.xml" ContentType="application/vnd.openxmlformats-officedocument.spreadsheetml.worksheet+xml"/>
  <Override PartName="/xl/worksheets/sheet1177.xml" ContentType="application/vnd.openxmlformats-officedocument.spreadsheetml.worksheet+xml"/>
  <Override PartName="/xl/worksheets/sheet1178.xml" ContentType="application/vnd.openxmlformats-officedocument.spreadsheetml.worksheet+xml"/>
  <Override PartName="/xl/worksheets/sheet1179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80.xml" ContentType="application/vnd.openxmlformats-officedocument.spreadsheetml.worksheet+xml"/>
  <Override PartName="/xl/worksheets/sheet1181.xml" ContentType="application/vnd.openxmlformats-officedocument.spreadsheetml.worksheet+xml"/>
  <Override PartName="/xl/worksheets/sheet1182.xml" ContentType="application/vnd.openxmlformats-officedocument.spreadsheetml.worksheet+xml"/>
  <Override PartName="/xl/worksheets/sheet1183.xml" ContentType="application/vnd.openxmlformats-officedocument.spreadsheetml.worksheet+xml"/>
  <Override PartName="/xl/worksheets/sheet1184.xml" ContentType="application/vnd.openxmlformats-officedocument.spreadsheetml.worksheet+xml"/>
  <Override PartName="/xl/worksheets/sheet1185.xml" ContentType="application/vnd.openxmlformats-officedocument.spreadsheetml.worksheet+xml"/>
  <Override PartName="/xl/worksheets/sheet1186.xml" ContentType="application/vnd.openxmlformats-officedocument.spreadsheetml.worksheet+xml"/>
  <Override PartName="/xl/worksheets/sheet1187.xml" ContentType="application/vnd.openxmlformats-officedocument.spreadsheetml.worksheet+xml"/>
  <Override PartName="/xl/worksheets/sheet1188.xml" ContentType="application/vnd.openxmlformats-officedocument.spreadsheetml.worksheet+xml"/>
  <Override PartName="/xl/worksheets/sheet1189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190.xml" ContentType="application/vnd.openxmlformats-officedocument.spreadsheetml.worksheet+xml"/>
  <Override PartName="/xl/worksheets/sheet1191.xml" ContentType="application/vnd.openxmlformats-officedocument.spreadsheetml.worksheet+xml"/>
  <Override PartName="/xl/worksheets/sheet1192.xml" ContentType="application/vnd.openxmlformats-officedocument.spreadsheetml.worksheet+xml"/>
  <Override PartName="/xl/worksheets/sheet1193.xml" ContentType="application/vnd.openxmlformats-officedocument.spreadsheetml.worksheet+xml"/>
  <Override PartName="/xl/worksheets/sheet1194.xml" ContentType="application/vnd.openxmlformats-officedocument.spreadsheetml.worksheet+xml"/>
  <Override PartName="/xl/worksheets/sheet1195.xml" ContentType="application/vnd.openxmlformats-officedocument.spreadsheetml.worksheet+xml"/>
  <Override PartName="/xl/worksheets/sheet1196.xml" ContentType="application/vnd.openxmlformats-officedocument.spreadsheetml.worksheet+xml"/>
  <Override PartName="/xl/worksheets/sheet1197.xml" ContentType="application/vnd.openxmlformats-officedocument.spreadsheetml.worksheet+xml"/>
  <Override PartName="/xl/worksheets/sheet1198.xml" ContentType="application/vnd.openxmlformats-officedocument.spreadsheetml.worksheet+xml"/>
  <Override PartName="/xl/worksheets/sheet119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00.xml" ContentType="application/vnd.openxmlformats-officedocument.spreadsheetml.worksheet+xml"/>
  <Override PartName="/xl/worksheets/sheet1201.xml" ContentType="application/vnd.openxmlformats-officedocument.spreadsheetml.worksheet+xml"/>
  <Override PartName="/xl/worksheets/sheet1202.xml" ContentType="application/vnd.openxmlformats-officedocument.spreadsheetml.worksheet+xml"/>
  <Override PartName="/xl/worksheets/sheet1203.xml" ContentType="application/vnd.openxmlformats-officedocument.spreadsheetml.worksheet+xml"/>
  <Override PartName="/xl/worksheets/sheet1204.xml" ContentType="application/vnd.openxmlformats-officedocument.spreadsheetml.worksheet+xml"/>
  <Override PartName="/xl/worksheets/sheet1205.xml" ContentType="application/vnd.openxmlformats-officedocument.spreadsheetml.worksheet+xml"/>
  <Override PartName="/xl/worksheets/sheet1206.xml" ContentType="application/vnd.openxmlformats-officedocument.spreadsheetml.worksheet+xml"/>
  <Override PartName="/xl/worksheets/sheet1207.xml" ContentType="application/vnd.openxmlformats-officedocument.spreadsheetml.worksheet+xml"/>
  <Override PartName="/xl/worksheets/sheet1208.xml" ContentType="application/vnd.openxmlformats-officedocument.spreadsheetml.worksheet+xml"/>
  <Override PartName="/xl/worksheets/sheet1209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10.xml" ContentType="application/vnd.openxmlformats-officedocument.spreadsheetml.worksheet+xml"/>
  <Override PartName="/xl/worksheets/sheet1211.xml" ContentType="application/vnd.openxmlformats-officedocument.spreadsheetml.worksheet+xml"/>
  <Override PartName="/xl/worksheets/sheet1212.xml" ContentType="application/vnd.openxmlformats-officedocument.spreadsheetml.worksheet+xml"/>
  <Override PartName="/xl/worksheets/sheet1213.xml" ContentType="application/vnd.openxmlformats-officedocument.spreadsheetml.worksheet+xml"/>
  <Override PartName="/xl/worksheets/sheet1214.xml" ContentType="application/vnd.openxmlformats-officedocument.spreadsheetml.worksheet+xml"/>
  <Override PartName="/xl/worksheets/sheet1215.xml" ContentType="application/vnd.openxmlformats-officedocument.spreadsheetml.worksheet+xml"/>
  <Override PartName="/xl/worksheets/sheet1216.xml" ContentType="application/vnd.openxmlformats-officedocument.spreadsheetml.worksheet+xml"/>
  <Override PartName="/xl/worksheets/sheet1217.xml" ContentType="application/vnd.openxmlformats-officedocument.spreadsheetml.worksheet+xml"/>
  <Override PartName="/xl/worksheets/sheet1218.xml" ContentType="application/vnd.openxmlformats-officedocument.spreadsheetml.worksheet+xml"/>
  <Override PartName="/xl/worksheets/sheet1219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20.xml" ContentType="application/vnd.openxmlformats-officedocument.spreadsheetml.worksheet+xml"/>
  <Override PartName="/xl/worksheets/sheet1221.xml" ContentType="application/vnd.openxmlformats-officedocument.spreadsheetml.worksheet+xml"/>
  <Override PartName="/xl/worksheets/sheet1222.xml" ContentType="application/vnd.openxmlformats-officedocument.spreadsheetml.worksheet+xml"/>
  <Override PartName="/xl/worksheets/sheet1223.xml" ContentType="application/vnd.openxmlformats-officedocument.spreadsheetml.worksheet+xml"/>
  <Override PartName="/xl/worksheets/sheet1224.xml" ContentType="application/vnd.openxmlformats-officedocument.spreadsheetml.worksheet+xml"/>
  <Override PartName="/xl/worksheets/sheet1225.xml" ContentType="application/vnd.openxmlformats-officedocument.spreadsheetml.worksheet+xml"/>
  <Override PartName="/xl/worksheets/sheet1226.xml" ContentType="application/vnd.openxmlformats-officedocument.spreadsheetml.worksheet+xml"/>
  <Override PartName="/xl/worksheets/sheet1227.xml" ContentType="application/vnd.openxmlformats-officedocument.spreadsheetml.worksheet+xml"/>
  <Override PartName="/xl/worksheets/sheet1228.xml" ContentType="application/vnd.openxmlformats-officedocument.spreadsheetml.worksheet+xml"/>
  <Override PartName="/xl/worksheets/sheet1229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30.xml" ContentType="application/vnd.openxmlformats-officedocument.spreadsheetml.worksheet+xml"/>
  <Override PartName="/xl/worksheets/sheet1231.xml" ContentType="application/vnd.openxmlformats-officedocument.spreadsheetml.worksheet+xml"/>
  <Override PartName="/xl/worksheets/sheet1232.xml" ContentType="application/vnd.openxmlformats-officedocument.spreadsheetml.worksheet+xml"/>
  <Override PartName="/xl/worksheets/sheet1233.xml" ContentType="application/vnd.openxmlformats-officedocument.spreadsheetml.worksheet+xml"/>
  <Override PartName="/xl/worksheets/sheet1234.xml" ContentType="application/vnd.openxmlformats-officedocument.spreadsheetml.worksheet+xml"/>
  <Override PartName="/xl/worksheets/sheet1235.xml" ContentType="application/vnd.openxmlformats-officedocument.spreadsheetml.worksheet+xml"/>
  <Override PartName="/xl/worksheets/sheet1236.xml" ContentType="application/vnd.openxmlformats-officedocument.spreadsheetml.worksheet+xml"/>
  <Override PartName="/xl/worksheets/sheet1237.xml" ContentType="application/vnd.openxmlformats-officedocument.spreadsheetml.worksheet+xml"/>
  <Override PartName="/xl/worksheets/sheet1238.xml" ContentType="application/vnd.openxmlformats-officedocument.spreadsheetml.worksheet+xml"/>
  <Override PartName="/xl/worksheets/sheet1239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40.xml" ContentType="application/vnd.openxmlformats-officedocument.spreadsheetml.worksheet+xml"/>
  <Override PartName="/xl/worksheets/sheet1241.xml" ContentType="application/vnd.openxmlformats-officedocument.spreadsheetml.worksheet+xml"/>
  <Override PartName="/xl/worksheets/sheet1242.xml" ContentType="application/vnd.openxmlformats-officedocument.spreadsheetml.worksheet+xml"/>
  <Override PartName="/xl/worksheets/sheet1243.xml" ContentType="application/vnd.openxmlformats-officedocument.spreadsheetml.worksheet+xml"/>
  <Override PartName="/xl/worksheets/sheet1244.xml" ContentType="application/vnd.openxmlformats-officedocument.spreadsheetml.worksheet+xml"/>
  <Override PartName="/xl/worksheets/sheet1245.xml" ContentType="application/vnd.openxmlformats-officedocument.spreadsheetml.worksheet+xml"/>
  <Override PartName="/xl/worksheets/sheet1246.xml" ContentType="application/vnd.openxmlformats-officedocument.spreadsheetml.worksheet+xml"/>
  <Override PartName="/xl/worksheets/sheet1247.xml" ContentType="application/vnd.openxmlformats-officedocument.spreadsheetml.worksheet+xml"/>
  <Override PartName="/xl/worksheets/sheet1248.xml" ContentType="application/vnd.openxmlformats-officedocument.spreadsheetml.worksheet+xml"/>
  <Override PartName="/xl/worksheets/sheet1249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50.xml" ContentType="application/vnd.openxmlformats-officedocument.spreadsheetml.worksheet+xml"/>
  <Override PartName="/xl/worksheets/sheet1251.xml" ContentType="application/vnd.openxmlformats-officedocument.spreadsheetml.worksheet+xml"/>
  <Override PartName="/xl/worksheets/sheet1252.xml" ContentType="application/vnd.openxmlformats-officedocument.spreadsheetml.worksheet+xml"/>
  <Override PartName="/xl/worksheets/sheet1253.xml" ContentType="application/vnd.openxmlformats-officedocument.spreadsheetml.worksheet+xml"/>
  <Override PartName="/xl/worksheets/sheet1254.xml" ContentType="application/vnd.openxmlformats-officedocument.spreadsheetml.worksheet+xml"/>
  <Override PartName="/xl/worksheets/sheet1255.xml" ContentType="application/vnd.openxmlformats-officedocument.spreadsheetml.worksheet+xml"/>
  <Override PartName="/xl/worksheets/sheet1256.xml" ContentType="application/vnd.openxmlformats-officedocument.spreadsheetml.worksheet+xml"/>
  <Override PartName="/xl/worksheets/sheet1257.xml" ContentType="application/vnd.openxmlformats-officedocument.spreadsheetml.worksheet+xml"/>
  <Override PartName="/xl/worksheets/sheet1258.xml" ContentType="application/vnd.openxmlformats-officedocument.spreadsheetml.worksheet+xml"/>
  <Override PartName="/xl/worksheets/sheet1259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60.xml" ContentType="application/vnd.openxmlformats-officedocument.spreadsheetml.worksheet+xml"/>
  <Override PartName="/xl/worksheets/sheet1261.xml" ContentType="application/vnd.openxmlformats-officedocument.spreadsheetml.worksheet+xml"/>
  <Override PartName="/xl/worksheets/sheet1262.xml" ContentType="application/vnd.openxmlformats-officedocument.spreadsheetml.worksheet+xml"/>
  <Override PartName="/xl/worksheets/sheet1263.xml" ContentType="application/vnd.openxmlformats-officedocument.spreadsheetml.worksheet+xml"/>
  <Override PartName="/xl/worksheets/sheet1264.xml" ContentType="application/vnd.openxmlformats-officedocument.spreadsheetml.worksheet+xml"/>
  <Override PartName="/xl/worksheets/sheet1265.xml" ContentType="application/vnd.openxmlformats-officedocument.spreadsheetml.worksheet+xml"/>
  <Override PartName="/xl/worksheets/sheet1266.xml" ContentType="application/vnd.openxmlformats-officedocument.spreadsheetml.worksheet+xml"/>
  <Override PartName="/xl/worksheets/sheet1267.xml" ContentType="application/vnd.openxmlformats-officedocument.spreadsheetml.worksheet+xml"/>
  <Override PartName="/xl/worksheets/sheet1268.xml" ContentType="application/vnd.openxmlformats-officedocument.spreadsheetml.worksheet+xml"/>
  <Override PartName="/xl/worksheets/sheet1269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70.xml" ContentType="application/vnd.openxmlformats-officedocument.spreadsheetml.worksheet+xml"/>
  <Override PartName="/xl/worksheets/sheet1271.xml" ContentType="application/vnd.openxmlformats-officedocument.spreadsheetml.worksheet+xml"/>
  <Override PartName="/xl/worksheets/sheet1272.xml" ContentType="application/vnd.openxmlformats-officedocument.spreadsheetml.worksheet+xml"/>
  <Override PartName="/xl/worksheets/sheet1273.xml" ContentType="application/vnd.openxmlformats-officedocument.spreadsheetml.worksheet+xml"/>
  <Override PartName="/xl/worksheets/sheet1274.xml" ContentType="application/vnd.openxmlformats-officedocument.spreadsheetml.worksheet+xml"/>
  <Override PartName="/xl/worksheets/sheet1275.xml" ContentType="application/vnd.openxmlformats-officedocument.spreadsheetml.worksheet+xml"/>
  <Override PartName="/xl/worksheets/sheet1276.xml" ContentType="application/vnd.openxmlformats-officedocument.spreadsheetml.worksheet+xml"/>
  <Override PartName="/xl/worksheets/sheet1277.xml" ContentType="application/vnd.openxmlformats-officedocument.spreadsheetml.worksheet+xml"/>
  <Override PartName="/xl/worksheets/sheet1278.xml" ContentType="application/vnd.openxmlformats-officedocument.spreadsheetml.worksheet+xml"/>
  <Override PartName="/xl/worksheets/sheet1279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80.xml" ContentType="application/vnd.openxmlformats-officedocument.spreadsheetml.worksheet+xml"/>
  <Override PartName="/xl/worksheets/sheet1281.xml" ContentType="application/vnd.openxmlformats-officedocument.spreadsheetml.worksheet+xml"/>
  <Override PartName="/xl/worksheets/sheet1282.xml" ContentType="application/vnd.openxmlformats-officedocument.spreadsheetml.worksheet+xml"/>
  <Override PartName="/xl/worksheets/sheet1283.xml" ContentType="application/vnd.openxmlformats-officedocument.spreadsheetml.worksheet+xml"/>
  <Override PartName="/xl/worksheets/sheet1284.xml" ContentType="application/vnd.openxmlformats-officedocument.spreadsheetml.worksheet+xml"/>
  <Override PartName="/xl/worksheets/sheet1285.xml" ContentType="application/vnd.openxmlformats-officedocument.spreadsheetml.worksheet+xml"/>
  <Override PartName="/xl/worksheets/sheet1286.xml" ContentType="application/vnd.openxmlformats-officedocument.spreadsheetml.worksheet+xml"/>
  <Override PartName="/xl/worksheets/sheet1287.xml" ContentType="application/vnd.openxmlformats-officedocument.spreadsheetml.worksheet+xml"/>
  <Override PartName="/xl/worksheets/sheet1288.xml" ContentType="application/vnd.openxmlformats-officedocument.spreadsheetml.worksheet+xml"/>
  <Override PartName="/xl/worksheets/sheet1289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290.xml" ContentType="application/vnd.openxmlformats-officedocument.spreadsheetml.worksheet+xml"/>
  <Override PartName="/xl/worksheets/sheet1291.xml" ContentType="application/vnd.openxmlformats-officedocument.spreadsheetml.worksheet+xml"/>
  <Override PartName="/xl/worksheets/sheet1292.xml" ContentType="application/vnd.openxmlformats-officedocument.spreadsheetml.worksheet+xml"/>
  <Override PartName="/xl/worksheets/sheet1293.xml" ContentType="application/vnd.openxmlformats-officedocument.spreadsheetml.worksheet+xml"/>
  <Override PartName="/xl/worksheets/sheet1294.xml" ContentType="application/vnd.openxmlformats-officedocument.spreadsheetml.worksheet+xml"/>
  <Override PartName="/xl/worksheets/sheet1295.xml" ContentType="application/vnd.openxmlformats-officedocument.spreadsheetml.worksheet+xml"/>
  <Override PartName="/xl/worksheets/sheet1296.xml" ContentType="application/vnd.openxmlformats-officedocument.spreadsheetml.worksheet+xml"/>
  <Override PartName="/xl/worksheets/sheet1297.xml" ContentType="application/vnd.openxmlformats-officedocument.spreadsheetml.worksheet+xml"/>
  <Override PartName="/xl/worksheets/sheet1298.xml" ContentType="application/vnd.openxmlformats-officedocument.spreadsheetml.worksheet+xml"/>
  <Override PartName="/xl/worksheets/sheet129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00.xml" ContentType="application/vnd.openxmlformats-officedocument.spreadsheetml.worksheet+xml"/>
  <Override PartName="/xl/worksheets/sheet1301.xml" ContentType="application/vnd.openxmlformats-officedocument.spreadsheetml.worksheet+xml"/>
  <Override PartName="/xl/worksheets/sheet1302.xml" ContentType="application/vnd.openxmlformats-officedocument.spreadsheetml.worksheet+xml"/>
  <Override PartName="/xl/worksheets/sheet1303.xml" ContentType="application/vnd.openxmlformats-officedocument.spreadsheetml.worksheet+xml"/>
  <Override PartName="/xl/worksheets/sheet1304.xml" ContentType="application/vnd.openxmlformats-officedocument.spreadsheetml.worksheet+xml"/>
  <Override PartName="/xl/worksheets/sheet1305.xml" ContentType="application/vnd.openxmlformats-officedocument.spreadsheetml.worksheet+xml"/>
  <Override PartName="/xl/worksheets/sheet1306.xml" ContentType="application/vnd.openxmlformats-officedocument.spreadsheetml.worksheet+xml"/>
  <Override PartName="/xl/worksheets/sheet1307.xml" ContentType="application/vnd.openxmlformats-officedocument.spreadsheetml.worksheet+xml"/>
  <Override PartName="/xl/worksheets/sheet1308.xml" ContentType="application/vnd.openxmlformats-officedocument.spreadsheetml.worksheet+xml"/>
  <Override PartName="/xl/worksheets/sheet1309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10.xml" ContentType="application/vnd.openxmlformats-officedocument.spreadsheetml.worksheet+xml"/>
  <Override PartName="/xl/worksheets/sheet1311.xml" ContentType="application/vnd.openxmlformats-officedocument.spreadsheetml.worksheet+xml"/>
  <Override PartName="/xl/worksheets/sheet1312.xml" ContentType="application/vnd.openxmlformats-officedocument.spreadsheetml.worksheet+xml"/>
  <Override PartName="/xl/worksheets/sheet1313.xml" ContentType="application/vnd.openxmlformats-officedocument.spreadsheetml.worksheet+xml"/>
  <Override PartName="/xl/worksheets/sheet1314.xml" ContentType="application/vnd.openxmlformats-officedocument.spreadsheetml.worksheet+xml"/>
  <Override PartName="/xl/worksheets/sheet1315.xml" ContentType="application/vnd.openxmlformats-officedocument.spreadsheetml.worksheet+xml"/>
  <Override PartName="/xl/worksheets/sheet1316.xml" ContentType="application/vnd.openxmlformats-officedocument.spreadsheetml.worksheet+xml"/>
  <Override PartName="/xl/worksheets/sheet1317.xml" ContentType="application/vnd.openxmlformats-officedocument.spreadsheetml.worksheet+xml"/>
  <Override PartName="/xl/worksheets/sheet1318.xml" ContentType="application/vnd.openxmlformats-officedocument.spreadsheetml.worksheet+xml"/>
  <Override PartName="/xl/worksheets/sheet1319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20.xml" ContentType="application/vnd.openxmlformats-officedocument.spreadsheetml.worksheet+xml"/>
  <Override PartName="/xl/worksheets/sheet1321.xml" ContentType="application/vnd.openxmlformats-officedocument.spreadsheetml.worksheet+xml"/>
  <Override PartName="/xl/worksheets/sheet1322.xml" ContentType="application/vnd.openxmlformats-officedocument.spreadsheetml.worksheet+xml"/>
  <Override PartName="/xl/worksheets/sheet1323.xml" ContentType="application/vnd.openxmlformats-officedocument.spreadsheetml.worksheet+xml"/>
  <Override PartName="/xl/worksheets/sheet1324.xml" ContentType="application/vnd.openxmlformats-officedocument.spreadsheetml.worksheet+xml"/>
  <Override PartName="/xl/worksheets/sheet1325.xml" ContentType="application/vnd.openxmlformats-officedocument.spreadsheetml.worksheet+xml"/>
  <Override PartName="/xl/worksheets/sheet1326.xml" ContentType="application/vnd.openxmlformats-officedocument.spreadsheetml.worksheet+xml"/>
  <Override PartName="/xl/worksheets/sheet1327.xml" ContentType="application/vnd.openxmlformats-officedocument.spreadsheetml.worksheet+xml"/>
  <Override PartName="/xl/worksheets/sheet1328.xml" ContentType="application/vnd.openxmlformats-officedocument.spreadsheetml.worksheet+xml"/>
  <Override PartName="/xl/worksheets/sheet1329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30.xml" ContentType="application/vnd.openxmlformats-officedocument.spreadsheetml.worksheet+xml"/>
  <Override PartName="/xl/worksheets/sheet1331.xml" ContentType="application/vnd.openxmlformats-officedocument.spreadsheetml.worksheet+xml"/>
  <Override PartName="/xl/worksheets/sheet1332.xml" ContentType="application/vnd.openxmlformats-officedocument.spreadsheetml.worksheet+xml"/>
  <Override PartName="/xl/worksheets/sheet1333.xml" ContentType="application/vnd.openxmlformats-officedocument.spreadsheetml.worksheet+xml"/>
  <Override PartName="/xl/worksheets/sheet1334.xml" ContentType="application/vnd.openxmlformats-officedocument.spreadsheetml.worksheet+xml"/>
  <Override PartName="/xl/worksheets/sheet1335.xml" ContentType="application/vnd.openxmlformats-officedocument.spreadsheetml.worksheet+xml"/>
  <Override PartName="/xl/worksheets/sheet1336.xml" ContentType="application/vnd.openxmlformats-officedocument.spreadsheetml.worksheet+xml"/>
  <Override PartName="/xl/worksheets/sheet1337.xml" ContentType="application/vnd.openxmlformats-officedocument.spreadsheetml.worksheet+xml"/>
  <Override PartName="/xl/worksheets/sheet1338.xml" ContentType="application/vnd.openxmlformats-officedocument.spreadsheetml.worksheet+xml"/>
  <Override PartName="/xl/worksheets/sheet1339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40.xml" ContentType="application/vnd.openxmlformats-officedocument.spreadsheetml.worksheet+xml"/>
  <Override PartName="/xl/worksheets/sheet1341.xml" ContentType="application/vnd.openxmlformats-officedocument.spreadsheetml.worksheet+xml"/>
  <Override PartName="/xl/worksheets/sheet1342.xml" ContentType="application/vnd.openxmlformats-officedocument.spreadsheetml.worksheet+xml"/>
  <Override PartName="/xl/worksheets/sheet1343.xml" ContentType="application/vnd.openxmlformats-officedocument.spreadsheetml.worksheet+xml"/>
  <Override PartName="/xl/worksheets/sheet1344.xml" ContentType="application/vnd.openxmlformats-officedocument.spreadsheetml.worksheet+xml"/>
  <Override PartName="/xl/worksheets/sheet1345.xml" ContentType="application/vnd.openxmlformats-officedocument.spreadsheetml.worksheet+xml"/>
  <Override PartName="/xl/worksheets/sheet1346.xml" ContentType="application/vnd.openxmlformats-officedocument.spreadsheetml.worksheet+xml"/>
  <Override PartName="/xl/worksheets/sheet1347.xml" ContentType="application/vnd.openxmlformats-officedocument.spreadsheetml.worksheet+xml"/>
  <Override PartName="/xl/worksheets/sheet1348.xml" ContentType="application/vnd.openxmlformats-officedocument.spreadsheetml.worksheet+xml"/>
  <Override PartName="/xl/worksheets/sheet1349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50.xml" ContentType="application/vnd.openxmlformats-officedocument.spreadsheetml.worksheet+xml"/>
  <Override PartName="/xl/worksheets/sheet1351.xml" ContentType="application/vnd.openxmlformats-officedocument.spreadsheetml.worksheet+xml"/>
  <Override PartName="/xl/worksheets/sheet1352.xml" ContentType="application/vnd.openxmlformats-officedocument.spreadsheetml.worksheet+xml"/>
  <Override PartName="/xl/worksheets/sheet1353.xml" ContentType="application/vnd.openxmlformats-officedocument.spreadsheetml.worksheet+xml"/>
  <Override PartName="/xl/worksheets/sheet1354.xml" ContentType="application/vnd.openxmlformats-officedocument.spreadsheetml.worksheet+xml"/>
  <Override PartName="/xl/worksheets/sheet1355.xml" ContentType="application/vnd.openxmlformats-officedocument.spreadsheetml.worksheet+xml"/>
  <Override PartName="/xl/worksheets/sheet1356.xml" ContentType="application/vnd.openxmlformats-officedocument.spreadsheetml.worksheet+xml"/>
  <Override PartName="/xl/worksheets/sheet1357.xml" ContentType="application/vnd.openxmlformats-officedocument.spreadsheetml.worksheet+xml"/>
  <Override PartName="/xl/worksheets/sheet1358.xml" ContentType="application/vnd.openxmlformats-officedocument.spreadsheetml.worksheet+xml"/>
  <Override PartName="/xl/worksheets/sheet1359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60.xml" ContentType="application/vnd.openxmlformats-officedocument.spreadsheetml.worksheet+xml"/>
  <Override PartName="/xl/worksheets/sheet1361.xml" ContentType="application/vnd.openxmlformats-officedocument.spreadsheetml.worksheet+xml"/>
  <Override PartName="/xl/worksheets/sheet1362.xml" ContentType="application/vnd.openxmlformats-officedocument.spreadsheetml.worksheet+xml"/>
  <Override PartName="/xl/worksheets/sheet1363.xml" ContentType="application/vnd.openxmlformats-officedocument.spreadsheetml.worksheet+xml"/>
  <Override PartName="/xl/worksheets/sheet1364.xml" ContentType="application/vnd.openxmlformats-officedocument.spreadsheetml.worksheet+xml"/>
  <Override PartName="/xl/worksheets/sheet1365.xml" ContentType="application/vnd.openxmlformats-officedocument.spreadsheetml.worksheet+xml"/>
  <Override PartName="/xl/worksheets/sheet1366.xml" ContentType="application/vnd.openxmlformats-officedocument.spreadsheetml.worksheet+xml"/>
  <Override PartName="/xl/worksheets/sheet1367.xml" ContentType="application/vnd.openxmlformats-officedocument.spreadsheetml.worksheet+xml"/>
  <Override PartName="/xl/worksheets/sheet1368.xml" ContentType="application/vnd.openxmlformats-officedocument.spreadsheetml.worksheet+xml"/>
  <Override PartName="/xl/worksheets/sheet136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70.xml" ContentType="application/vnd.openxmlformats-officedocument.spreadsheetml.worksheet+xml"/>
  <Override PartName="/xl/worksheets/sheet1371.xml" ContentType="application/vnd.openxmlformats-officedocument.spreadsheetml.worksheet+xml"/>
  <Override PartName="/xl/worksheets/sheet1372.xml" ContentType="application/vnd.openxmlformats-officedocument.spreadsheetml.worksheet+xml"/>
  <Override PartName="/xl/worksheets/sheet1373.xml" ContentType="application/vnd.openxmlformats-officedocument.spreadsheetml.worksheet+xml"/>
  <Override PartName="/xl/worksheets/sheet1374.xml" ContentType="application/vnd.openxmlformats-officedocument.spreadsheetml.worksheet+xml"/>
  <Override PartName="/xl/worksheets/sheet1375.xml" ContentType="application/vnd.openxmlformats-officedocument.spreadsheetml.worksheet+xml"/>
  <Override PartName="/xl/worksheets/sheet1376.xml" ContentType="application/vnd.openxmlformats-officedocument.spreadsheetml.worksheet+xml"/>
  <Override PartName="/xl/worksheets/sheet1377.xml" ContentType="application/vnd.openxmlformats-officedocument.spreadsheetml.worksheet+xml"/>
  <Override PartName="/xl/worksheets/sheet1378.xml" ContentType="application/vnd.openxmlformats-officedocument.spreadsheetml.worksheet+xml"/>
  <Override PartName="/xl/worksheets/sheet137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80.xml" ContentType="application/vnd.openxmlformats-officedocument.spreadsheetml.worksheet+xml"/>
  <Override PartName="/xl/worksheets/sheet1381.xml" ContentType="application/vnd.openxmlformats-officedocument.spreadsheetml.worksheet+xml"/>
  <Override PartName="/xl/worksheets/sheet1382.xml" ContentType="application/vnd.openxmlformats-officedocument.spreadsheetml.worksheet+xml"/>
  <Override PartName="/xl/worksheets/sheet1383.xml" ContentType="application/vnd.openxmlformats-officedocument.spreadsheetml.worksheet+xml"/>
  <Override PartName="/xl/worksheets/sheet1384.xml" ContentType="application/vnd.openxmlformats-officedocument.spreadsheetml.worksheet+xml"/>
  <Override PartName="/xl/worksheets/sheet1385.xml" ContentType="application/vnd.openxmlformats-officedocument.spreadsheetml.worksheet+xml"/>
  <Override PartName="/xl/worksheets/sheet1386.xml" ContentType="application/vnd.openxmlformats-officedocument.spreadsheetml.worksheet+xml"/>
  <Override PartName="/xl/worksheets/sheet1387.xml" ContentType="application/vnd.openxmlformats-officedocument.spreadsheetml.worksheet+xml"/>
  <Override PartName="/xl/worksheets/sheet1388.xml" ContentType="application/vnd.openxmlformats-officedocument.spreadsheetml.worksheet+xml"/>
  <Override PartName="/xl/worksheets/sheet1389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390.xml" ContentType="application/vnd.openxmlformats-officedocument.spreadsheetml.worksheet+xml"/>
  <Override PartName="/xl/worksheets/sheet1391.xml" ContentType="application/vnd.openxmlformats-officedocument.spreadsheetml.worksheet+xml"/>
  <Override PartName="/xl/worksheets/sheet1392.xml" ContentType="application/vnd.openxmlformats-officedocument.spreadsheetml.worksheet+xml"/>
  <Override PartName="/xl/worksheets/sheet1393.xml" ContentType="application/vnd.openxmlformats-officedocument.spreadsheetml.worksheet+xml"/>
  <Override PartName="/xl/worksheets/sheet1394.xml" ContentType="application/vnd.openxmlformats-officedocument.spreadsheetml.worksheet+xml"/>
  <Override PartName="/xl/worksheets/sheet1395.xml" ContentType="application/vnd.openxmlformats-officedocument.spreadsheetml.worksheet+xml"/>
  <Override PartName="/xl/worksheets/sheet1396.xml" ContentType="application/vnd.openxmlformats-officedocument.spreadsheetml.worksheet+xml"/>
  <Override PartName="/xl/worksheets/sheet1397.xml" ContentType="application/vnd.openxmlformats-officedocument.spreadsheetml.worksheet+xml"/>
  <Override PartName="/xl/worksheets/sheet1398.xml" ContentType="application/vnd.openxmlformats-officedocument.spreadsheetml.worksheet+xml"/>
  <Override PartName="/xl/worksheets/sheet139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00.xml" ContentType="application/vnd.openxmlformats-officedocument.spreadsheetml.worksheet+xml"/>
  <Override PartName="/xl/worksheets/sheet1401.xml" ContentType="application/vnd.openxmlformats-officedocument.spreadsheetml.worksheet+xml"/>
  <Override PartName="/xl/worksheets/sheet1402.xml" ContentType="application/vnd.openxmlformats-officedocument.spreadsheetml.worksheet+xml"/>
  <Override PartName="/xl/worksheets/sheet1403.xml" ContentType="application/vnd.openxmlformats-officedocument.spreadsheetml.worksheet+xml"/>
  <Override PartName="/xl/worksheets/sheet1404.xml" ContentType="application/vnd.openxmlformats-officedocument.spreadsheetml.worksheet+xml"/>
  <Override PartName="/xl/worksheets/sheet1405.xml" ContentType="application/vnd.openxmlformats-officedocument.spreadsheetml.worksheet+xml"/>
  <Override PartName="/xl/worksheets/sheet1406.xml" ContentType="application/vnd.openxmlformats-officedocument.spreadsheetml.worksheet+xml"/>
  <Override PartName="/xl/worksheets/sheet1407.xml" ContentType="application/vnd.openxmlformats-officedocument.spreadsheetml.worksheet+xml"/>
  <Override PartName="/xl/worksheets/sheet1408.xml" ContentType="application/vnd.openxmlformats-officedocument.spreadsheetml.worksheet+xml"/>
  <Override PartName="/xl/worksheets/sheet1409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10.xml" ContentType="application/vnd.openxmlformats-officedocument.spreadsheetml.worksheet+xml"/>
  <Override PartName="/xl/worksheets/sheet1411.xml" ContentType="application/vnd.openxmlformats-officedocument.spreadsheetml.worksheet+xml"/>
  <Override PartName="/xl/worksheets/sheet1412.xml" ContentType="application/vnd.openxmlformats-officedocument.spreadsheetml.worksheet+xml"/>
  <Override PartName="/xl/worksheets/sheet1413.xml" ContentType="application/vnd.openxmlformats-officedocument.spreadsheetml.worksheet+xml"/>
  <Override PartName="/xl/worksheets/sheet1414.xml" ContentType="application/vnd.openxmlformats-officedocument.spreadsheetml.worksheet+xml"/>
  <Override PartName="/xl/worksheets/sheet1415.xml" ContentType="application/vnd.openxmlformats-officedocument.spreadsheetml.worksheet+xml"/>
  <Override PartName="/xl/worksheets/sheet1416.xml" ContentType="application/vnd.openxmlformats-officedocument.spreadsheetml.worksheet+xml"/>
  <Override PartName="/xl/worksheets/sheet1417.xml" ContentType="application/vnd.openxmlformats-officedocument.spreadsheetml.worksheet+xml"/>
  <Override PartName="/xl/worksheets/sheet1418.xml" ContentType="application/vnd.openxmlformats-officedocument.spreadsheetml.worksheet+xml"/>
  <Override PartName="/xl/worksheets/sheet1419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20.xml" ContentType="application/vnd.openxmlformats-officedocument.spreadsheetml.worksheet+xml"/>
  <Override PartName="/xl/worksheets/sheet1421.xml" ContentType="application/vnd.openxmlformats-officedocument.spreadsheetml.worksheet+xml"/>
  <Override PartName="/xl/worksheets/sheet1422.xml" ContentType="application/vnd.openxmlformats-officedocument.spreadsheetml.worksheet+xml"/>
  <Override PartName="/xl/worksheets/sheet1423.xml" ContentType="application/vnd.openxmlformats-officedocument.spreadsheetml.worksheet+xml"/>
  <Override PartName="/xl/worksheets/sheet1424.xml" ContentType="application/vnd.openxmlformats-officedocument.spreadsheetml.worksheet+xml"/>
  <Override PartName="/xl/worksheets/sheet1425.xml" ContentType="application/vnd.openxmlformats-officedocument.spreadsheetml.worksheet+xml"/>
  <Override PartName="/xl/worksheets/sheet1426.xml" ContentType="application/vnd.openxmlformats-officedocument.spreadsheetml.worksheet+xml"/>
  <Override PartName="/xl/worksheets/sheet1427.xml" ContentType="application/vnd.openxmlformats-officedocument.spreadsheetml.worksheet+xml"/>
  <Override PartName="/xl/worksheets/sheet1428.xml" ContentType="application/vnd.openxmlformats-officedocument.spreadsheetml.worksheet+xml"/>
  <Override PartName="/xl/worksheets/sheet1429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30.xml" ContentType="application/vnd.openxmlformats-officedocument.spreadsheetml.worksheet+xml"/>
  <Override PartName="/xl/worksheets/sheet1431.xml" ContentType="application/vnd.openxmlformats-officedocument.spreadsheetml.worksheet+xml"/>
  <Override PartName="/xl/worksheets/sheet1432.xml" ContentType="application/vnd.openxmlformats-officedocument.spreadsheetml.worksheet+xml"/>
  <Override PartName="/xl/worksheets/sheet1433.xml" ContentType="application/vnd.openxmlformats-officedocument.spreadsheetml.worksheet+xml"/>
  <Override PartName="/xl/worksheets/sheet1434.xml" ContentType="application/vnd.openxmlformats-officedocument.spreadsheetml.worksheet+xml"/>
  <Override PartName="/xl/worksheets/sheet1435.xml" ContentType="application/vnd.openxmlformats-officedocument.spreadsheetml.worksheet+xml"/>
  <Override PartName="/xl/worksheets/sheet1436.xml" ContentType="application/vnd.openxmlformats-officedocument.spreadsheetml.worksheet+xml"/>
  <Override PartName="/xl/worksheets/sheet1437.xml" ContentType="application/vnd.openxmlformats-officedocument.spreadsheetml.worksheet+xml"/>
  <Override PartName="/xl/worksheets/sheet1438.xml" ContentType="application/vnd.openxmlformats-officedocument.spreadsheetml.worksheet+xml"/>
  <Override PartName="/xl/worksheets/sheet1439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40.xml" ContentType="application/vnd.openxmlformats-officedocument.spreadsheetml.worksheet+xml"/>
  <Override PartName="/xl/worksheets/sheet1441.xml" ContentType="application/vnd.openxmlformats-officedocument.spreadsheetml.worksheet+xml"/>
  <Override PartName="/xl/worksheets/sheet1442.xml" ContentType="application/vnd.openxmlformats-officedocument.spreadsheetml.worksheet+xml"/>
  <Override PartName="/xl/worksheets/sheet1443.xml" ContentType="application/vnd.openxmlformats-officedocument.spreadsheetml.worksheet+xml"/>
  <Override PartName="/xl/worksheets/sheet1444.xml" ContentType="application/vnd.openxmlformats-officedocument.spreadsheetml.worksheet+xml"/>
  <Override PartName="/xl/worksheets/sheet1445.xml" ContentType="application/vnd.openxmlformats-officedocument.spreadsheetml.worksheet+xml"/>
  <Override PartName="/xl/worksheets/sheet1446.xml" ContentType="application/vnd.openxmlformats-officedocument.spreadsheetml.worksheet+xml"/>
  <Override PartName="/xl/worksheets/sheet1447.xml" ContentType="application/vnd.openxmlformats-officedocument.spreadsheetml.worksheet+xml"/>
  <Override PartName="/xl/worksheets/sheet1448.xml" ContentType="application/vnd.openxmlformats-officedocument.spreadsheetml.worksheet+xml"/>
  <Override PartName="/xl/worksheets/sheet1449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50.xml" ContentType="application/vnd.openxmlformats-officedocument.spreadsheetml.worksheet+xml"/>
  <Override PartName="/xl/worksheets/sheet1451.xml" ContentType="application/vnd.openxmlformats-officedocument.spreadsheetml.worksheet+xml"/>
  <Override PartName="/xl/worksheets/sheet1452.xml" ContentType="application/vnd.openxmlformats-officedocument.spreadsheetml.worksheet+xml"/>
  <Override PartName="/xl/worksheets/sheet1453.xml" ContentType="application/vnd.openxmlformats-officedocument.spreadsheetml.worksheet+xml"/>
  <Override PartName="/xl/worksheets/sheet1454.xml" ContentType="application/vnd.openxmlformats-officedocument.spreadsheetml.worksheet+xml"/>
  <Override PartName="/xl/worksheets/sheet1455.xml" ContentType="application/vnd.openxmlformats-officedocument.spreadsheetml.worksheet+xml"/>
  <Override PartName="/xl/worksheets/sheet1456.xml" ContentType="application/vnd.openxmlformats-officedocument.spreadsheetml.worksheet+xml"/>
  <Override PartName="/xl/worksheets/sheet1457.xml" ContentType="application/vnd.openxmlformats-officedocument.spreadsheetml.worksheet+xml"/>
  <Override PartName="/xl/worksheets/sheet1458.xml" ContentType="application/vnd.openxmlformats-officedocument.spreadsheetml.worksheet+xml"/>
  <Override PartName="/xl/worksheets/sheet1459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60.xml" ContentType="application/vnd.openxmlformats-officedocument.spreadsheetml.worksheet+xml"/>
  <Override PartName="/xl/worksheets/sheet1461.xml" ContentType="application/vnd.openxmlformats-officedocument.spreadsheetml.worksheet+xml"/>
  <Override PartName="/xl/worksheets/sheet1462.xml" ContentType="application/vnd.openxmlformats-officedocument.spreadsheetml.worksheet+xml"/>
  <Override PartName="/xl/worksheets/sheet1463.xml" ContentType="application/vnd.openxmlformats-officedocument.spreadsheetml.worksheet+xml"/>
  <Override PartName="/xl/worksheets/sheet1464.xml" ContentType="application/vnd.openxmlformats-officedocument.spreadsheetml.worksheet+xml"/>
  <Override PartName="/xl/worksheets/sheet1465.xml" ContentType="application/vnd.openxmlformats-officedocument.spreadsheetml.worksheet+xml"/>
  <Override PartName="/xl/worksheets/sheet1466.xml" ContentType="application/vnd.openxmlformats-officedocument.spreadsheetml.worksheet+xml"/>
  <Override PartName="/xl/worksheets/sheet1467.xml" ContentType="application/vnd.openxmlformats-officedocument.spreadsheetml.worksheet+xml"/>
  <Override PartName="/xl/worksheets/sheet1468.xml" ContentType="application/vnd.openxmlformats-officedocument.spreadsheetml.worksheet+xml"/>
  <Override PartName="/xl/worksheets/sheet146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70.xml" ContentType="application/vnd.openxmlformats-officedocument.spreadsheetml.worksheet+xml"/>
  <Override PartName="/xl/worksheets/sheet1471.xml" ContentType="application/vnd.openxmlformats-officedocument.spreadsheetml.worksheet+xml"/>
  <Override PartName="/xl/worksheets/sheet1472.xml" ContentType="application/vnd.openxmlformats-officedocument.spreadsheetml.worksheet+xml"/>
  <Override PartName="/xl/worksheets/sheet1473.xml" ContentType="application/vnd.openxmlformats-officedocument.spreadsheetml.worksheet+xml"/>
  <Override PartName="/xl/worksheets/sheet1474.xml" ContentType="application/vnd.openxmlformats-officedocument.spreadsheetml.worksheet+xml"/>
  <Override PartName="/xl/worksheets/sheet1475.xml" ContentType="application/vnd.openxmlformats-officedocument.spreadsheetml.worksheet+xml"/>
  <Override PartName="/xl/worksheets/sheet1476.xml" ContentType="application/vnd.openxmlformats-officedocument.spreadsheetml.worksheet+xml"/>
  <Override PartName="/xl/worksheets/sheet1477.xml" ContentType="application/vnd.openxmlformats-officedocument.spreadsheetml.worksheet+xml"/>
  <Override PartName="/xl/worksheets/sheet1478.xml" ContentType="application/vnd.openxmlformats-officedocument.spreadsheetml.worksheet+xml"/>
  <Override PartName="/xl/worksheets/sheet1479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80.xml" ContentType="application/vnd.openxmlformats-officedocument.spreadsheetml.worksheet+xml"/>
  <Override PartName="/xl/worksheets/sheet1481.xml" ContentType="application/vnd.openxmlformats-officedocument.spreadsheetml.worksheet+xml"/>
  <Override PartName="/xl/worksheets/sheet1482.xml" ContentType="application/vnd.openxmlformats-officedocument.spreadsheetml.worksheet+xml"/>
  <Override PartName="/xl/worksheets/sheet1483.xml" ContentType="application/vnd.openxmlformats-officedocument.spreadsheetml.worksheet+xml"/>
  <Override PartName="/xl/worksheets/sheet1484.xml" ContentType="application/vnd.openxmlformats-officedocument.spreadsheetml.worksheet+xml"/>
  <Override PartName="/xl/worksheets/sheet1485.xml" ContentType="application/vnd.openxmlformats-officedocument.spreadsheetml.worksheet+xml"/>
  <Override PartName="/xl/worksheets/sheet1486.xml" ContentType="application/vnd.openxmlformats-officedocument.spreadsheetml.worksheet+xml"/>
  <Override PartName="/xl/worksheets/sheet1487.xml" ContentType="application/vnd.openxmlformats-officedocument.spreadsheetml.worksheet+xml"/>
  <Override PartName="/xl/worksheets/sheet1488.xml" ContentType="application/vnd.openxmlformats-officedocument.spreadsheetml.worksheet+xml"/>
  <Override PartName="/xl/worksheets/sheet1489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490.xml" ContentType="application/vnd.openxmlformats-officedocument.spreadsheetml.worksheet+xml"/>
  <Override PartName="/xl/worksheets/sheet1491.xml" ContentType="application/vnd.openxmlformats-officedocument.spreadsheetml.worksheet+xml"/>
  <Override PartName="/xl/worksheets/sheet1492.xml" ContentType="application/vnd.openxmlformats-officedocument.spreadsheetml.worksheet+xml"/>
  <Override PartName="/xl/worksheets/sheet1493.xml" ContentType="application/vnd.openxmlformats-officedocument.spreadsheetml.worksheet+xml"/>
  <Override PartName="/xl/worksheets/sheet1494.xml" ContentType="application/vnd.openxmlformats-officedocument.spreadsheetml.worksheet+xml"/>
  <Override PartName="/xl/worksheets/sheet1495.xml" ContentType="application/vnd.openxmlformats-officedocument.spreadsheetml.worksheet+xml"/>
  <Override PartName="/xl/worksheets/sheet1496.xml" ContentType="application/vnd.openxmlformats-officedocument.spreadsheetml.worksheet+xml"/>
  <Override PartName="/xl/worksheets/sheet1497.xml" ContentType="application/vnd.openxmlformats-officedocument.spreadsheetml.worksheet+xml"/>
  <Override PartName="/xl/worksheets/sheet1498.xml" ContentType="application/vnd.openxmlformats-officedocument.spreadsheetml.worksheet+xml"/>
  <Override PartName="/xl/worksheets/sheet149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00.xml" ContentType="application/vnd.openxmlformats-officedocument.spreadsheetml.worksheet+xml"/>
  <Override PartName="/xl/worksheets/sheet1501.xml" ContentType="application/vnd.openxmlformats-officedocument.spreadsheetml.worksheet+xml"/>
  <Override PartName="/xl/worksheets/sheet1502.xml" ContentType="application/vnd.openxmlformats-officedocument.spreadsheetml.worksheet+xml"/>
  <Override PartName="/xl/worksheets/sheet1503.xml" ContentType="application/vnd.openxmlformats-officedocument.spreadsheetml.worksheet+xml"/>
  <Override PartName="/xl/worksheets/sheet1504.xml" ContentType="application/vnd.openxmlformats-officedocument.spreadsheetml.worksheet+xml"/>
  <Override PartName="/xl/worksheets/sheet1505.xml" ContentType="application/vnd.openxmlformats-officedocument.spreadsheetml.worksheet+xml"/>
  <Override PartName="/xl/worksheets/sheet1506.xml" ContentType="application/vnd.openxmlformats-officedocument.spreadsheetml.worksheet+xml"/>
  <Override PartName="/xl/worksheets/sheet1507.xml" ContentType="application/vnd.openxmlformats-officedocument.spreadsheetml.worksheet+xml"/>
  <Override PartName="/xl/worksheets/sheet1508.xml" ContentType="application/vnd.openxmlformats-officedocument.spreadsheetml.worksheet+xml"/>
  <Override PartName="/xl/worksheets/sheet1509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10.xml" ContentType="application/vnd.openxmlformats-officedocument.spreadsheetml.worksheet+xml"/>
  <Override PartName="/xl/worksheets/sheet1511.xml" ContentType="application/vnd.openxmlformats-officedocument.spreadsheetml.worksheet+xml"/>
  <Override PartName="/xl/worksheets/sheet1512.xml" ContentType="application/vnd.openxmlformats-officedocument.spreadsheetml.worksheet+xml"/>
  <Override PartName="/xl/worksheets/sheet1513.xml" ContentType="application/vnd.openxmlformats-officedocument.spreadsheetml.worksheet+xml"/>
  <Override PartName="/xl/worksheets/sheet1514.xml" ContentType="application/vnd.openxmlformats-officedocument.spreadsheetml.worksheet+xml"/>
  <Override PartName="/xl/worksheets/sheet1515.xml" ContentType="application/vnd.openxmlformats-officedocument.spreadsheetml.worksheet+xml"/>
  <Override PartName="/xl/worksheets/sheet1516.xml" ContentType="application/vnd.openxmlformats-officedocument.spreadsheetml.worksheet+xml"/>
  <Override PartName="/xl/worksheets/sheet1517.xml" ContentType="application/vnd.openxmlformats-officedocument.spreadsheetml.worksheet+xml"/>
  <Override PartName="/xl/worksheets/sheet1518.xml" ContentType="application/vnd.openxmlformats-officedocument.spreadsheetml.worksheet+xml"/>
  <Override PartName="/xl/worksheets/sheet1519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20.xml" ContentType="application/vnd.openxmlformats-officedocument.spreadsheetml.worksheet+xml"/>
  <Override PartName="/xl/worksheets/sheet1521.xml" ContentType="application/vnd.openxmlformats-officedocument.spreadsheetml.worksheet+xml"/>
  <Override PartName="/xl/worksheets/sheet1522.xml" ContentType="application/vnd.openxmlformats-officedocument.spreadsheetml.worksheet+xml"/>
  <Override PartName="/xl/worksheets/sheet1523.xml" ContentType="application/vnd.openxmlformats-officedocument.spreadsheetml.worksheet+xml"/>
  <Override PartName="/xl/worksheets/sheet1524.xml" ContentType="application/vnd.openxmlformats-officedocument.spreadsheetml.worksheet+xml"/>
  <Override PartName="/xl/worksheets/sheet1525.xml" ContentType="application/vnd.openxmlformats-officedocument.spreadsheetml.worksheet+xml"/>
  <Override PartName="/xl/worksheets/sheet1526.xml" ContentType="application/vnd.openxmlformats-officedocument.spreadsheetml.worksheet+xml"/>
  <Override PartName="/xl/worksheets/sheet1527.xml" ContentType="application/vnd.openxmlformats-officedocument.spreadsheetml.worksheet+xml"/>
  <Override PartName="/xl/worksheets/sheet1528.xml" ContentType="application/vnd.openxmlformats-officedocument.spreadsheetml.worksheet+xml"/>
  <Override PartName="/xl/worksheets/sheet1529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30.xml" ContentType="application/vnd.openxmlformats-officedocument.spreadsheetml.worksheet+xml"/>
  <Override PartName="/xl/worksheets/sheet1531.xml" ContentType="application/vnd.openxmlformats-officedocument.spreadsheetml.worksheet+xml"/>
  <Override PartName="/xl/worksheets/sheet1532.xml" ContentType="application/vnd.openxmlformats-officedocument.spreadsheetml.worksheet+xml"/>
  <Override PartName="/xl/worksheets/sheet1533.xml" ContentType="application/vnd.openxmlformats-officedocument.spreadsheetml.worksheet+xml"/>
  <Override PartName="/xl/worksheets/sheet1534.xml" ContentType="application/vnd.openxmlformats-officedocument.spreadsheetml.worksheet+xml"/>
  <Override PartName="/xl/worksheets/sheet1535.xml" ContentType="application/vnd.openxmlformats-officedocument.spreadsheetml.worksheet+xml"/>
  <Override PartName="/xl/worksheets/sheet1536.xml" ContentType="application/vnd.openxmlformats-officedocument.spreadsheetml.worksheet+xml"/>
  <Override PartName="/xl/worksheets/sheet1537.xml" ContentType="application/vnd.openxmlformats-officedocument.spreadsheetml.worksheet+xml"/>
  <Override PartName="/xl/worksheets/sheet1538.xml" ContentType="application/vnd.openxmlformats-officedocument.spreadsheetml.worksheet+xml"/>
  <Override PartName="/xl/worksheets/sheet1539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40.xml" ContentType="application/vnd.openxmlformats-officedocument.spreadsheetml.worksheet+xml"/>
  <Override PartName="/xl/worksheets/sheet1541.xml" ContentType="application/vnd.openxmlformats-officedocument.spreadsheetml.worksheet+xml"/>
  <Override PartName="/xl/worksheets/sheet1542.xml" ContentType="application/vnd.openxmlformats-officedocument.spreadsheetml.worksheet+xml"/>
  <Override PartName="/xl/worksheets/sheet1543.xml" ContentType="application/vnd.openxmlformats-officedocument.spreadsheetml.worksheet+xml"/>
  <Override PartName="/xl/worksheets/sheet1544.xml" ContentType="application/vnd.openxmlformats-officedocument.spreadsheetml.worksheet+xml"/>
  <Override PartName="/xl/worksheets/sheet1545.xml" ContentType="application/vnd.openxmlformats-officedocument.spreadsheetml.worksheet+xml"/>
  <Override PartName="/xl/worksheets/sheet1546.xml" ContentType="application/vnd.openxmlformats-officedocument.spreadsheetml.worksheet+xml"/>
  <Override PartName="/xl/worksheets/sheet1547.xml" ContentType="application/vnd.openxmlformats-officedocument.spreadsheetml.worksheet+xml"/>
  <Override PartName="/xl/worksheets/sheet1548.xml" ContentType="application/vnd.openxmlformats-officedocument.spreadsheetml.worksheet+xml"/>
  <Override PartName="/xl/worksheets/sheet1549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50.xml" ContentType="application/vnd.openxmlformats-officedocument.spreadsheetml.worksheet+xml"/>
  <Override PartName="/xl/worksheets/sheet1551.xml" ContentType="application/vnd.openxmlformats-officedocument.spreadsheetml.worksheet+xml"/>
  <Override PartName="/xl/worksheets/sheet1552.xml" ContentType="application/vnd.openxmlformats-officedocument.spreadsheetml.worksheet+xml"/>
  <Override PartName="/xl/worksheets/sheet1553.xml" ContentType="application/vnd.openxmlformats-officedocument.spreadsheetml.worksheet+xml"/>
  <Override PartName="/xl/worksheets/sheet1554.xml" ContentType="application/vnd.openxmlformats-officedocument.spreadsheetml.worksheet+xml"/>
  <Override PartName="/xl/worksheets/sheet1555.xml" ContentType="application/vnd.openxmlformats-officedocument.spreadsheetml.worksheet+xml"/>
  <Override PartName="/xl/worksheets/sheet1556.xml" ContentType="application/vnd.openxmlformats-officedocument.spreadsheetml.worksheet+xml"/>
  <Override PartName="/xl/worksheets/sheet1557.xml" ContentType="application/vnd.openxmlformats-officedocument.spreadsheetml.worksheet+xml"/>
  <Override PartName="/xl/worksheets/sheet1558.xml" ContentType="application/vnd.openxmlformats-officedocument.spreadsheetml.worksheet+xml"/>
  <Override PartName="/xl/worksheets/sheet1559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60.xml" ContentType="application/vnd.openxmlformats-officedocument.spreadsheetml.worksheet+xml"/>
  <Override PartName="/xl/worksheets/sheet1561.xml" ContentType="application/vnd.openxmlformats-officedocument.spreadsheetml.worksheet+xml"/>
  <Override PartName="/xl/worksheets/sheet1562.xml" ContentType="application/vnd.openxmlformats-officedocument.spreadsheetml.worksheet+xml"/>
  <Override PartName="/xl/worksheets/sheet1563.xml" ContentType="application/vnd.openxmlformats-officedocument.spreadsheetml.worksheet+xml"/>
  <Override PartName="/xl/worksheets/sheet1564.xml" ContentType="application/vnd.openxmlformats-officedocument.spreadsheetml.worksheet+xml"/>
  <Override PartName="/xl/worksheets/sheet1565.xml" ContentType="application/vnd.openxmlformats-officedocument.spreadsheetml.worksheet+xml"/>
  <Override PartName="/xl/worksheets/sheet1566.xml" ContentType="application/vnd.openxmlformats-officedocument.spreadsheetml.worksheet+xml"/>
  <Override PartName="/xl/worksheets/sheet1567.xml" ContentType="application/vnd.openxmlformats-officedocument.spreadsheetml.worksheet+xml"/>
  <Override PartName="/xl/worksheets/sheet1568.xml" ContentType="application/vnd.openxmlformats-officedocument.spreadsheetml.worksheet+xml"/>
  <Override PartName="/xl/worksheets/sheet1569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70.xml" ContentType="application/vnd.openxmlformats-officedocument.spreadsheetml.worksheet+xml"/>
  <Override PartName="/xl/worksheets/sheet1571.xml" ContentType="application/vnd.openxmlformats-officedocument.spreadsheetml.worksheet+xml"/>
  <Override PartName="/xl/worksheets/sheet1572.xml" ContentType="application/vnd.openxmlformats-officedocument.spreadsheetml.worksheet+xml"/>
  <Override PartName="/xl/worksheets/sheet1573.xml" ContentType="application/vnd.openxmlformats-officedocument.spreadsheetml.worksheet+xml"/>
  <Override PartName="/xl/worksheets/sheet1574.xml" ContentType="application/vnd.openxmlformats-officedocument.spreadsheetml.worksheet+xml"/>
  <Override PartName="/xl/worksheets/sheet1575.xml" ContentType="application/vnd.openxmlformats-officedocument.spreadsheetml.worksheet+xml"/>
  <Override PartName="/xl/worksheets/sheet1576.xml" ContentType="application/vnd.openxmlformats-officedocument.spreadsheetml.worksheet+xml"/>
  <Override PartName="/xl/worksheets/sheet1577.xml" ContentType="application/vnd.openxmlformats-officedocument.spreadsheetml.worksheet+xml"/>
  <Override PartName="/xl/worksheets/sheet1578.xml" ContentType="application/vnd.openxmlformats-officedocument.spreadsheetml.worksheet+xml"/>
  <Override PartName="/xl/worksheets/sheet1579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80.xml" ContentType="application/vnd.openxmlformats-officedocument.spreadsheetml.worksheet+xml"/>
  <Override PartName="/xl/worksheets/sheet1581.xml" ContentType="application/vnd.openxmlformats-officedocument.spreadsheetml.worksheet+xml"/>
  <Override PartName="/xl/worksheets/sheet1582.xml" ContentType="application/vnd.openxmlformats-officedocument.spreadsheetml.worksheet+xml"/>
  <Override PartName="/xl/worksheets/sheet1583.xml" ContentType="application/vnd.openxmlformats-officedocument.spreadsheetml.worksheet+xml"/>
  <Override PartName="/xl/worksheets/sheet1584.xml" ContentType="application/vnd.openxmlformats-officedocument.spreadsheetml.worksheet+xml"/>
  <Override PartName="/xl/worksheets/sheet1585.xml" ContentType="application/vnd.openxmlformats-officedocument.spreadsheetml.worksheet+xml"/>
  <Override PartName="/xl/worksheets/sheet1586.xml" ContentType="application/vnd.openxmlformats-officedocument.spreadsheetml.worksheet+xml"/>
  <Override PartName="/xl/worksheets/sheet1587.xml" ContentType="application/vnd.openxmlformats-officedocument.spreadsheetml.worksheet+xml"/>
  <Override PartName="/xl/worksheets/sheet1588.xml" ContentType="application/vnd.openxmlformats-officedocument.spreadsheetml.worksheet+xml"/>
  <Override PartName="/xl/worksheets/sheet1589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590.xml" ContentType="application/vnd.openxmlformats-officedocument.spreadsheetml.worksheet+xml"/>
  <Override PartName="/xl/worksheets/sheet1591.xml" ContentType="application/vnd.openxmlformats-officedocument.spreadsheetml.worksheet+xml"/>
  <Override PartName="/xl/worksheets/sheet1592.xml" ContentType="application/vnd.openxmlformats-officedocument.spreadsheetml.worksheet+xml"/>
  <Override PartName="/xl/worksheets/sheet1593.xml" ContentType="application/vnd.openxmlformats-officedocument.spreadsheetml.worksheet+xml"/>
  <Override PartName="/xl/worksheets/sheet1594.xml" ContentType="application/vnd.openxmlformats-officedocument.spreadsheetml.worksheet+xml"/>
  <Override PartName="/xl/worksheets/sheet1595.xml" ContentType="application/vnd.openxmlformats-officedocument.spreadsheetml.worksheet+xml"/>
  <Override PartName="/xl/worksheets/sheet1596.xml" ContentType="application/vnd.openxmlformats-officedocument.spreadsheetml.worksheet+xml"/>
  <Override PartName="/xl/worksheets/sheet1597.xml" ContentType="application/vnd.openxmlformats-officedocument.spreadsheetml.worksheet+xml"/>
  <Override PartName="/xl/worksheets/sheet1598.xml" ContentType="application/vnd.openxmlformats-officedocument.spreadsheetml.worksheet+xml"/>
  <Override PartName="/xl/worksheets/sheet159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00.xml" ContentType="application/vnd.openxmlformats-officedocument.spreadsheetml.worksheet+xml"/>
  <Override PartName="/xl/worksheets/sheet1601.xml" ContentType="application/vnd.openxmlformats-officedocument.spreadsheetml.worksheet+xml"/>
  <Override PartName="/xl/worksheets/sheet1602.xml" ContentType="application/vnd.openxmlformats-officedocument.spreadsheetml.worksheet+xml"/>
  <Override PartName="/xl/worksheets/sheet1603.xml" ContentType="application/vnd.openxmlformats-officedocument.spreadsheetml.worksheet+xml"/>
  <Override PartName="/xl/worksheets/sheet1604.xml" ContentType="application/vnd.openxmlformats-officedocument.spreadsheetml.worksheet+xml"/>
  <Override PartName="/xl/worksheets/sheet1605.xml" ContentType="application/vnd.openxmlformats-officedocument.spreadsheetml.worksheet+xml"/>
  <Override PartName="/xl/worksheets/sheet1606.xml" ContentType="application/vnd.openxmlformats-officedocument.spreadsheetml.worksheet+xml"/>
  <Override PartName="/xl/worksheets/sheet1607.xml" ContentType="application/vnd.openxmlformats-officedocument.spreadsheetml.worksheet+xml"/>
  <Override PartName="/xl/worksheets/sheet1608.xml" ContentType="application/vnd.openxmlformats-officedocument.spreadsheetml.worksheet+xml"/>
  <Override PartName="/xl/worksheets/sheet1609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10.xml" ContentType="application/vnd.openxmlformats-officedocument.spreadsheetml.worksheet+xml"/>
  <Override PartName="/xl/worksheets/sheet1611.xml" ContentType="application/vnd.openxmlformats-officedocument.spreadsheetml.worksheet+xml"/>
  <Override PartName="/xl/worksheets/sheet1612.xml" ContentType="application/vnd.openxmlformats-officedocument.spreadsheetml.worksheet+xml"/>
  <Override PartName="/xl/worksheets/sheet1613.xml" ContentType="application/vnd.openxmlformats-officedocument.spreadsheetml.worksheet+xml"/>
  <Override PartName="/xl/worksheets/sheet1614.xml" ContentType="application/vnd.openxmlformats-officedocument.spreadsheetml.worksheet+xml"/>
  <Override PartName="/xl/worksheets/sheet1615.xml" ContentType="application/vnd.openxmlformats-officedocument.spreadsheetml.worksheet+xml"/>
  <Override PartName="/xl/worksheets/sheet1616.xml" ContentType="application/vnd.openxmlformats-officedocument.spreadsheetml.worksheet+xml"/>
  <Override PartName="/xl/worksheets/sheet1617.xml" ContentType="application/vnd.openxmlformats-officedocument.spreadsheetml.worksheet+xml"/>
  <Override PartName="/xl/worksheets/sheet1618.xml" ContentType="application/vnd.openxmlformats-officedocument.spreadsheetml.worksheet+xml"/>
  <Override PartName="/xl/worksheets/sheet1619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20.xml" ContentType="application/vnd.openxmlformats-officedocument.spreadsheetml.worksheet+xml"/>
  <Override PartName="/xl/worksheets/sheet1621.xml" ContentType="application/vnd.openxmlformats-officedocument.spreadsheetml.worksheet+xml"/>
  <Override PartName="/xl/worksheets/sheet1622.xml" ContentType="application/vnd.openxmlformats-officedocument.spreadsheetml.worksheet+xml"/>
  <Override PartName="/xl/worksheets/sheet1623.xml" ContentType="application/vnd.openxmlformats-officedocument.spreadsheetml.worksheet+xml"/>
  <Override PartName="/xl/worksheets/sheet1624.xml" ContentType="application/vnd.openxmlformats-officedocument.spreadsheetml.worksheet+xml"/>
  <Override PartName="/xl/worksheets/sheet1625.xml" ContentType="application/vnd.openxmlformats-officedocument.spreadsheetml.worksheet+xml"/>
  <Override PartName="/xl/worksheets/sheet1626.xml" ContentType="application/vnd.openxmlformats-officedocument.spreadsheetml.worksheet+xml"/>
  <Override PartName="/xl/worksheets/sheet1627.xml" ContentType="application/vnd.openxmlformats-officedocument.spreadsheetml.worksheet+xml"/>
  <Override PartName="/xl/worksheets/sheet1628.xml" ContentType="application/vnd.openxmlformats-officedocument.spreadsheetml.worksheet+xml"/>
  <Override PartName="/xl/worksheets/sheet1629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30.xml" ContentType="application/vnd.openxmlformats-officedocument.spreadsheetml.worksheet+xml"/>
  <Override PartName="/xl/worksheets/sheet1631.xml" ContentType="application/vnd.openxmlformats-officedocument.spreadsheetml.worksheet+xml"/>
  <Override PartName="/xl/worksheets/sheet1632.xml" ContentType="application/vnd.openxmlformats-officedocument.spreadsheetml.worksheet+xml"/>
  <Override PartName="/xl/worksheets/sheet1633.xml" ContentType="application/vnd.openxmlformats-officedocument.spreadsheetml.worksheet+xml"/>
  <Override PartName="/xl/worksheets/sheet1634.xml" ContentType="application/vnd.openxmlformats-officedocument.spreadsheetml.worksheet+xml"/>
  <Override PartName="/xl/worksheets/sheet1635.xml" ContentType="application/vnd.openxmlformats-officedocument.spreadsheetml.worksheet+xml"/>
  <Override PartName="/xl/worksheets/sheet1636.xml" ContentType="application/vnd.openxmlformats-officedocument.spreadsheetml.worksheet+xml"/>
  <Override PartName="/xl/worksheets/sheet1637.xml" ContentType="application/vnd.openxmlformats-officedocument.spreadsheetml.worksheet+xml"/>
  <Override PartName="/xl/worksheets/sheet1638.xml" ContentType="application/vnd.openxmlformats-officedocument.spreadsheetml.worksheet+xml"/>
  <Override PartName="/xl/worksheets/sheet1639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40.xml" ContentType="application/vnd.openxmlformats-officedocument.spreadsheetml.worksheet+xml"/>
  <Override PartName="/xl/worksheets/sheet1641.xml" ContentType="application/vnd.openxmlformats-officedocument.spreadsheetml.worksheet+xml"/>
  <Override PartName="/xl/worksheets/sheet1642.xml" ContentType="application/vnd.openxmlformats-officedocument.spreadsheetml.worksheet+xml"/>
  <Override PartName="/xl/worksheets/sheet1643.xml" ContentType="application/vnd.openxmlformats-officedocument.spreadsheetml.worksheet+xml"/>
  <Override PartName="/xl/worksheets/sheet1644.xml" ContentType="application/vnd.openxmlformats-officedocument.spreadsheetml.worksheet+xml"/>
  <Override PartName="/xl/worksheets/sheet1645.xml" ContentType="application/vnd.openxmlformats-officedocument.spreadsheetml.worksheet+xml"/>
  <Override PartName="/xl/worksheets/sheet1646.xml" ContentType="application/vnd.openxmlformats-officedocument.spreadsheetml.worksheet+xml"/>
  <Override PartName="/xl/worksheets/sheet1647.xml" ContentType="application/vnd.openxmlformats-officedocument.spreadsheetml.worksheet+xml"/>
  <Override PartName="/xl/worksheets/sheet1648.xml" ContentType="application/vnd.openxmlformats-officedocument.spreadsheetml.worksheet+xml"/>
  <Override PartName="/xl/worksheets/sheet1649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50.xml" ContentType="application/vnd.openxmlformats-officedocument.spreadsheetml.worksheet+xml"/>
  <Override PartName="/xl/worksheets/sheet1651.xml" ContentType="application/vnd.openxmlformats-officedocument.spreadsheetml.worksheet+xml"/>
  <Override PartName="/xl/worksheets/sheet1652.xml" ContentType="application/vnd.openxmlformats-officedocument.spreadsheetml.worksheet+xml"/>
  <Override PartName="/xl/worksheets/sheet1653.xml" ContentType="application/vnd.openxmlformats-officedocument.spreadsheetml.worksheet+xml"/>
  <Override PartName="/xl/worksheets/sheet1654.xml" ContentType="application/vnd.openxmlformats-officedocument.spreadsheetml.worksheet+xml"/>
  <Override PartName="/xl/worksheets/sheet1655.xml" ContentType="application/vnd.openxmlformats-officedocument.spreadsheetml.worksheet+xml"/>
  <Override PartName="/xl/worksheets/sheet1656.xml" ContentType="application/vnd.openxmlformats-officedocument.spreadsheetml.worksheet+xml"/>
  <Override PartName="/xl/worksheets/sheet1657.xml" ContentType="application/vnd.openxmlformats-officedocument.spreadsheetml.worksheet+xml"/>
  <Override PartName="/xl/worksheets/sheet1658.xml" ContentType="application/vnd.openxmlformats-officedocument.spreadsheetml.worksheet+xml"/>
  <Override PartName="/xl/worksheets/sheet1659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60.xml" ContentType="application/vnd.openxmlformats-officedocument.spreadsheetml.worksheet+xml"/>
  <Override PartName="/xl/worksheets/sheet1661.xml" ContentType="application/vnd.openxmlformats-officedocument.spreadsheetml.worksheet+xml"/>
  <Override PartName="/xl/worksheets/sheet1662.xml" ContentType="application/vnd.openxmlformats-officedocument.spreadsheetml.worksheet+xml"/>
  <Override PartName="/xl/worksheets/sheet1663.xml" ContentType="application/vnd.openxmlformats-officedocument.spreadsheetml.worksheet+xml"/>
  <Override PartName="/xl/worksheets/sheet1664.xml" ContentType="application/vnd.openxmlformats-officedocument.spreadsheetml.worksheet+xml"/>
  <Override PartName="/xl/worksheets/sheet1665.xml" ContentType="application/vnd.openxmlformats-officedocument.spreadsheetml.worksheet+xml"/>
  <Override PartName="/xl/worksheets/sheet1666.xml" ContentType="application/vnd.openxmlformats-officedocument.spreadsheetml.worksheet+xml"/>
  <Override PartName="/xl/worksheets/sheet1667.xml" ContentType="application/vnd.openxmlformats-officedocument.spreadsheetml.worksheet+xml"/>
  <Override PartName="/xl/worksheets/sheet1668.xml" ContentType="application/vnd.openxmlformats-officedocument.spreadsheetml.worksheet+xml"/>
  <Override PartName="/xl/worksheets/sheet1669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70.xml" ContentType="application/vnd.openxmlformats-officedocument.spreadsheetml.worksheet+xml"/>
  <Override PartName="/xl/worksheets/sheet1671.xml" ContentType="application/vnd.openxmlformats-officedocument.spreadsheetml.worksheet+xml"/>
  <Override PartName="/xl/worksheets/sheet1672.xml" ContentType="application/vnd.openxmlformats-officedocument.spreadsheetml.worksheet+xml"/>
  <Override PartName="/xl/worksheets/sheet1673.xml" ContentType="application/vnd.openxmlformats-officedocument.spreadsheetml.worksheet+xml"/>
  <Override PartName="/xl/worksheets/sheet1674.xml" ContentType="application/vnd.openxmlformats-officedocument.spreadsheetml.worksheet+xml"/>
  <Override PartName="/xl/worksheets/sheet1675.xml" ContentType="application/vnd.openxmlformats-officedocument.spreadsheetml.worksheet+xml"/>
  <Override PartName="/xl/worksheets/sheet1676.xml" ContentType="application/vnd.openxmlformats-officedocument.spreadsheetml.worksheet+xml"/>
  <Override PartName="/xl/worksheets/sheet1677.xml" ContentType="application/vnd.openxmlformats-officedocument.spreadsheetml.worksheet+xml"/>
  <Override PartName="/xl/worksheets/sheet1678.xml" ContentType="application/vnd.openxmlformats-officedocument.spreadsheetml.worksheet+xml"/>
  <Override PartName="/xl/worksheets/sheet1679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80.xml" ContentType="application/vnd.openxmlformats-officedocument.spreadsheetml.worksheet+xml"/>
  <Override PartName="/xl/worksheets/sheet1681.xml" ContentType="application/vnd.openxmlformats-officedocument.spreadsheetml.worksheet+xml"/>
  <Override PartName="/xl/worksheets/sheet1682.xml" ContentType="application/vnd.openxmlformats-officedocument.spreadsheetml.worksheet+xml"/>
  <Override PartName="/xl/worksheets/sheet1683.xml" ContentType="application/vnd.openxmlformats-officedocument.spreadsheetml.worksheet+xml"/>
  <Override PartName="/xl/worksheets/sheet1684.xml" ContentType="application/vnd.openxmlformats-officedocument.spreadsheetml.worksheet+xml"/>
  <Override PartName="/xl/worksheets/sheet1685.xml" ContentType="application/vnd.openxmlformats-officedocument.spreadsheetml.worksheet+xml"/>
  <Override PartName="/xl/worksheets/sheet1686.xml" ContentType="application/vnd.openxmlformats-officedocument.spreadsheetml.worksheet+xml"/>
  <Override PartName="/xl/worksheets/sheet1687.xml" ContentType="application/vnd.openxmlformats-officedocument.spreadsheetml.worksheet+xml"/>
  <Override PartName="/xl/worksheets/sheet1688.xml" ContentType="application/vnd.openxmlformats-officedocument.spreadsheetml.worksheet+xml"/>
  <Override PartName="/xl/worksheets/sheet1689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690.xml" ContentType="application/vnd.openxmlformats-officedocument.spreadsheetml.worksheet+xml"/>
  <Override PartName="/xl/worksheets/sheet1691.xml" ContentType="application/vnd.openxmlformats-officedocument.spreadsheetml.worksheet+xml"/>
  <Override PartName="/xl/worksheets/sheet1692.xml" ContentType="application/vnd.openxmlformats-officedocument.spreadsheetml.worksheet+xml"/>
  <Override PartName="/xl/worksheets/sheet1693.xml" ContentType="application/vnd.openxmlformats-officedocument.spreadsheetml.worksheet+xml"/>
  <Override PartName="/xl/worksheets/sheet1694.xml" ContentType="application/vnd.openxmlformats-officedocument.spreadsheetml.worksheet+xml"/>
  <Override PartName="/xl/worksheets/sheet1695.xml" ContentType="application/vnd.openxmlformats-officedocument.spreadsheetml.worksheet+xml"/>
  <Override PartName="/xl/worksheets/sheet1696.xml" ContentType="application/vnd.openxmlformats-officedocument.spreadsheetml.worksheet+xml"/>
  <Override PartName="/xl/worksheets/sheet1697.xml" ContentType="application/vnd.openxmlformats-officedocument.spreadsheetml.worksheet+xml"/>
  <Override PartName="/xl/worksheets/sheet1698.xml" ContentType="application/vnd.openxmlformats-officedocument.spreadsheetml.worksheet+xml"/>
  <Override PartName="/xl/worksheets/sheet169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00.xml" ContentType="application/vnd.openxmlformats-officedocument.spreadsheetml.worksheet+xml"/>
  <Override PartName="/xl/worksheets/sheet1701.xml" ContentType="application/vnd.openxmlformats-officedocument.spreadsheetml.worksheet+xml"/>
  <Override PartName="/xl/worksheets/sheet1702.xml" ContentType="application/vnd.openxmlformats-officedocument.spreadsheetml.worksheet+xml"/>
  <Override PartName="/xl/worksheets/sheet1703.xml" ContentType="application/vnd.openxmlformats-officedocument.spreadsheetml.worksheet+xml"/>
  <Override PartName="/xl/worksheets/sheet1704.xml" ContentType="application/vnd.openxmlformats-officedocument.spreadsheetml.worksheet+xml"/>
  <Override PartName="/xl/worksheets/sheet1705.xml" ContentType="application/vnd.openxmlformats-officedocument.spreadsheetml.worksheet+xml"/>
  <Override PartName="/xl/worksheets/sheet1706.xml" ContentType="application/vnd.openxmlformats-officedocument.spreadsheetml.worksheet+xml"/>
  <Override PartName="/xl/worksheets/sheet1707.xml" ContentType="application/vnd.openxmlformats-officedocument.spreadsheetml.worksheet+xml"/>
  <Override PartName="/xl/worksheets/sheet1708.xml" ContentType="application/vnd.openxmlformats-officedocument.spreadsheetml.worksheet+xml"/>
  <Override PartName="/xl/worksheets/sheet1709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10.xml" ContentType="application/vnd.openxmlformats-officedocument.spreadsheetml.worksheet+xml"/>
  <Override PartName="/xl/worksheets/sheet1711.xml" ContentType="application/vnd.openxmlformats-officedocument.spreadsheetml.worksheet+xml"/>
  <Override PartName="/xl/worksheets/sheet1712.xml" ContentType="application/vnd.openxmlformats-officedocument.spreadsheetml.worksheet+xml"/>
  <Override PartName="/xl/worksheets/sheet1713.xml" ContentType="application/vnd.openxmlformats-officedocument.spreadsheetml.worksheet+xml"/>
  <Override PartName="/xl/worksheets/sheet1714.xml" ContentType="application/vnd.openxmlformats-officedocument.spreadsheetml.worksheet+xml"/>
  <Override PartName="/xl/worksheets/sheet1715.xml" ContentType="application/vnd.openxmlformats-officedocument.spreadsheetml.worksheet+xml"/>
  <Override PartName="/xl/worksheets/sheet1716.xml" ContentType="application/vnd.openxmlformats-officedocument.spreadsheetml.worksheet+xml"/>
  <Override PartName="/xl/worksheets/sheet1717.xml" ContentType="application/vnd.openxmlformats-officedocument.spreadsheetml.worksheet+xml"/>
  <Override PartName="/xl/worksheets/sheet1718.xml" ContentType="application/vnd.openxmlformats-officedocument.spreadsheetml.worksheet+xml"/>
  <Override PartName="/xl/worksheets/sheet1719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20.xml" ContentType="application/vnd.openxmlformats-officedocument.spreadsheetml.worksheet+xml"/>
  <Override PartName="/xl/worksheets/sheet1721.xml" ContentType="application/vnd.openxmlformats-officedocument.spreadsheetml.worksheet+xml"/>
  <Override PartName="/xl/worksheets/sheet1722.xml" ContentType="application/vnd.openxmlformats-officedocument.spreadsheetml.worksheet+xml"/>
  <Override PartName="/xl/worksheets/sheet1723.xml" ContentType="application/vnd.openxmlformats-officedocument.spreadsheetml.worksheet+xml"/>
  <Override PartName="/xl/worksheets/sheet1724.xml" ContentType="application/vnd.openxmlformats-officedocument.spreadsheetml.worksheet+xml"/>
  <Override PartName="/xl/worksheets/sheet1725.xml" ContentType="application/vnd.openxmlformats-officedocument.spreadsheetml.worksheet+xml"/>
  <Override PartName="/xl/worksheets/sheet1726.xml" ContentType="application/vnd.openxmlformats-officedocument.spreadsheetml.worksheet+xml"/>
  <Override PartName="/xl/worksheets/sheet1727.xml" ContentType="application/vnd.openxmlformats-officedocument.spreadsheetml.worksheet+xml"/>
  <Override PartName="/xl/worksheets/sheet1728.xml" ContentType="application/vnd.openxmlformats-officedocument.spreadsheetml.worksheet+xml"/>
  <Override PartName="/xl/worksheets/sheet1729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30.xml" ContentType="application/vnd.openxmlformats-officedocument.spreadsheetml.worksheet+xml"/>
  <Override PartName="/xl/worksheets/sheet1731.xml" ContentType="application/vnd.openxmlformats-officedocument.spreadsheetml.worksheet+xml"/>
  <Override PartName="/xl/worksheets/sheet1732.xml" ContentType="application/vnd.openxmlformats-officedocument.spreadsheetml.worksheet+xml"/>
  <Override PartName="/xl/worksheets/sheet1733.xml" ContentType="application/vnd.openxmlformats-officedocument.spreadsheetml.worksheet+xml"/>
  <Override PartName="/xl/worksheets/sheet1734.xml" ContentType="application/vnd.openxmlformats-officedocument.spreadsheetml.worksheet+xml"/>
  <Override PartName="/xl/worksheets/sheet1735.xml" ContentType="application/vnd.openxmlformats-officedocument.spreadsheetml.worksheet+xml"/>
  <Override PartName="/xl/worksheets/sheet1736.xml" ContentType="application/vnd.openxmlformats-officedocument.spreadsheetml.worksheet+xml"/>
  <Override PartName="/xl/worksheets/sheet1737.xml" ContentType="application/vnd.openxmlformats-officedocument.spreadsheetml.worksheet+xml"/>
  <Override PartName="/xl/worksheets/sheet1738.xml" ContentType="application/vnd.openxmlformats-officedocument.spreadsheetml.worksheet+xml"/>
  <Override PartName="/xl/worksheets/sheet1739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40.xml" ContentType="application/vnd.openxmlformats-officedocument.spreadsheetml.worksheet+xml"/>
  <Override PartName="/xl/worksheets/sheet1741.xml" ContentType="application/vnd.openxmlformats-officedocument.spreadsheetml.worksheet+xml"/>
  <Override PartName="/xl/worksheets/sheet1742.xml" ContentType="application/vnd.openxmlformats-officedocument.spreadsheetml.worksheet+xml"/>
  <Override PartName="/xl/worksheets/sheet1743.xml" ContentType="application/vnd.openxmlformats-officedocument.spreadsheetml.worksheet+xml"/>
  <Override PartName="/xl/worksheets/sheet1744.xml" ContentType="application/vnd.openxmlformats-officedocument.spreadsheetml.worksheet+xml"/>
  <Override PartName="/xl/worksheets/sheet1745.xml" ContentType="application/vnd.openxmlformats-officedocument.spreadsheetml.worksheet+xml"/>
  <Override PartName="/xl/worksheets/sheet1746.xml" ContentType="application/vnd.openxmlformats-officedocument.spreadsheetml.worksheet+xml"/>
  <Override PartName="/xl/worksheets/sheet1747.xml" ContentType="application/vnd.openxmlformats-officedocument.spreadsheetml.worksheet+xml"/>
  <Override PartName="/xl/worksheets/sheet1748.xml" ContentType="application/vnd.openxmlformats-officedocument.spreadsheetml.worksheet+xml"/>
  <Override PartName="/xl/worksheets/sheet1749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50.xml" ContentType="application/vnd.openxmlformats-officedocument.spreadsheetml.worksheet+xml"/>
  <Override PartName="/xl/worksheets/sheet1751.xml" ContentType="application/vnd.openxmlformats-officedocument.spreadsheetml.worksheet+xml"/>
  <Override PartName="/xl/worksheets/sheet1752.xml" ContentType="application/vnd.openxmlformats-officedocument.spreadsheetml.worksheet+xml"/>
  <Override PartName="/xl/worksheets/sheet1753.xml" ContentType="application/vnd.openxmlformats-officedocument.spreadsheetml.worksheet+xml"/>
  <Override PartName="/xl/worksheets/sheet1754.xml" ContentType="application/vnd.openxmlformats-officedocument.spreadsheetml.worksheet+xml"/>
  <Override PartName="/xl/worksheets/sheet1755.xml" ContentType="application/vnd.openxmlformats-officedocument.spreadsheetml.worksheet+xml"/>
  <Override PartName="/xl/worksheets/sheet1756.xml" ContentType="application/vnd.openxmlformats-officedocument.spreadsheetml.worksheet+xml"/>
  <Override PartName="/xl/worksheets/sheet1757.xml" ContentType="application/vnd.openxmlformats-officedocument.spreadsheetml.worksheet+xml"/>
  <Override PartName="/xl/worksheets/sheet1758.xml" ContentType="application/vnd.openxmlformats-officedocument.spreadsheetml.worksheet+xml"/>
  <Override PartName="/xl/worksheets/sheet1759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60.xml" ContentType="application/vnd.openxmlformats-officedocument.spreadsheetml.worksheet+xml"/>
  <Override PartName="/xl/worksheets/sheet1761.xml" ContentType="application/vnd.openxmlformats-officedocument.spreadsheetml.worksheet+xml"/>
  <Override PartName="/xl/worksheets/sheet1762.xml" ContentType="application/vnd.openxmlformats-officedocument.spreadsheetml.worksheet+xml"/>
  <Override PartName="/xl/worksheets/sheet1763.xml" ContentType="application/vnd.openxmlformats-officedocument.spreadsheetml.worksheet+xml"/>
  <Override PartName="/xl/worksheets/sheet1764.xml" ContentType="application/vnd.openxmlformats-officedocument.spreadsheetml.worksheet+xml"/>
  <Override PartName="/xl/worksheets/sheet1765.xml" ContentType="application/vnd.openxmlformats-officedocument.spreadsheetml.worksheet+xml"/>
  <Override PartName="/xl/worksheets/sheet1766.xml" ContentType="application/vnd.openxmlformats-officedocument.spreadsheetml.worksheet+xml"/>
  <Override PartName="/xl/worksheets/sheet1767.xml" ContentType="application/vnd.openxmlformats-officedocument.spreadsheetml.worksheet+xml"/>
  <Override PartName="/xl/worksheets/sheet1768.xml" ContentType="application/vnd.openxmlformats-officedocument.spreadsheetml.worksheet+xml"/>
  <Override PartName="/xl/worksheets/sheet176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70.xml" ContentType="application/vnd.openxmlformats-officedocument.spreadsheetml.worksheet+xml"/>
  <Override PartName="/xl/worksheets/sheet1771.xml" ContentType="application/vnd.openxmlformats-officedocument.spreadsheetml.worksheet+xml"/>
  <Override PartName="/xl/worksheets/sheet1772.xml" ContentType="application/vnd.openxmlformats-officedocument.spreadsheetml.worksheet+xml"/>
  <Override PartName="/xl/worksheets/sheet1773.xml" ContentType="application/vnd.openxmlformats-officedocument.spreadsheetml.worksheet+xml"/>
  <Override PartName="/xl/worksheets/sheet1774.xml" ContentType="application/vnd.openxmlformats-officedocument.spreadsheetml.worksheet+xml"/>
  <Override PartName="/xl/worksheets/sheet1775.xml" ContentType="application/vnd.openxmlformats-officedocument.spreadsheetml.worksheet+xml"/>
  <Override PartName="/xl/worksheets/sheet1776.xml" ContentType="application/vnd.openxmlformats-officedocument.spreadsheetml.worksheet+xml"/>
  <Override PartName="/xl/worksheets/sheet1777.xml" ContentType="application/vnd.openxmlformats-officedocument.spreadsheetml.worksheet+xml"/>
  <Override PartName="/xl/worksheets/sheet1778.xml" ContentType="application/vnd.openxmlformats-officedocument.spreadsheetml.worksheet+xml"/>
  <Override PartName="/xl/worksheets/sheet177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80.xml" ContentType="application/vnd.openxmlformats-officedocument.spreadsheetml.worksheet+xml"/>
  <Override PartName="/xl/worksheets/sheet1781.xml" ContentType="application/vnd.openxmlformats-officedocument.spreadsheetml.worksheet+xml"/>
  <Override PartName="/xl/worksheets/sheet1782.xml" ContentType="application/vnd.openxmlformats-officedocument.spreadsheetml.worksheet+xml"/>
  <Override PartName="/xl/worksheets/sheet1783.xml" ContentType="application/vnd.openxmlformats-officedocument.spreadsheetml.worksheet+xml"/>
  <Override PartName="/xl/worksheets/sheet1784.xml" ContentType="application/vnd.openxmlformats-officedocument.spreadsheetml.worksheet+xml"/>
  <Override PartName="/xl/worksheets/sheet1785.xml" ContentType="application/vnd.openxmlformats-officedocument.spreadsheetml.worksheet+xml"/>
  <Override PartName="/xl/worksheets/sheet1786.xml" ContentType="application/vnd.openxmlformats-officedocument.spreadsheetml.worksheet+xml"/>
  <Override PartName="/xl/worksheets/sheet1787.xml" ContentType="application/vnd.openxmlformats-officedocument.spreadsheetml.worksheet+xml"/>
  <Override PartName="/xl/worksheets/sheet1788.xml" ContentType="application/vnd.openxmlformats-officedocument.spreadsheetml.worksheet+xml"/>
  <Override PartName="/xl/worksheets/sheet1789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790.xml" ContentType="application/vnd.openxmlformats-officedocument.spreadsheetml.worksheet+xml"/>
  <Override PartName="/xl/worksheets/sheet1791.xml" ContentType="application/vnd.openxmlformats-officedocument.spreadsheetml.worksheet+xml"/>
  <Override PartName="/xl/worksheets/sheet1792.xml" ContentType="application/vnd.openxmlformats-officedocument.spreadsheetml.worksheet+xml"/>
  <Override PartName="/xl/worksheets/sheet1793.xml" ContentType="application/vnd.openxmlformats-officedocument.spreadsheetml.worksheet+xml"/>
  <Override PartName="/xl/worksheets/sheet1794.xml" ContentType="application/vnd.openxmlformats-officedocument.spreadsheetml.worksheet+xml"/>
  <Override PartName="/xl/worksheets/sheet1795.xml" ContentType="application/vnd.openxmlformats-officedocument.spreadsheetml.worksheet+xml"/>
  <Override PartName="/xl/worksheets/sheet1796.xml" ContentType="application/vnd.openxmlformats-officedocument.spreadsheetml.worksheet+xml"/>
  <Override PartName="/xl/worksheets/sheet1797.xml" ContentType="application/vnd.openxmlformats-officedocument.spreadsheetml.worksheet+xml"/>
  <Override PartName="/xl/worksheets/sheet1798.xml" ContentType="application/vnd.openxmlformats-officedocument.spreadsheetml.worksheet+xml"/>
  <Override PartName="/xl/worksheets/sheet179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00.xml" ContentType="application/vnd.openxmlformats-officedocument.spreadsheetml.worksheet+xml"/>
  <Override PartName="/xl/worksheets/sheet1801.xml" ContentType="application/vnd.openxmlformats-officedocument.spreadsheetml.worksheet+xml"/>
  <Override PartName="/xl/worksheets/sheet1802.xml" ContentType="application/vnd.openxmlformats-officedocument.spreadsheetml.worksheet+xml"/>
  <Override PartName="/xl/worksheets/sheet1803.xml" ContentType="application/vnd.openxmlformats-officedocument.spreadsheetml.worksheet+xml"/>
  <Override PartName="/xl/worksheets/sheet1804.xml" ContentType="application/vnd.openxmlformats-officedocument.spreadsheetml.worksheet+xml"/>
  <Override PartName="/xl/worksheets/sheet1805.xml" ContentType="application/vnd.openxmlformats-officedocument.spreadsheetml.worksheet+xml"/>
  <Override PartName="/xl/worksheets/sheet1806.xml" ContentType="application/vnd.openxmlformats-officedocument.spreadsheetml.worksheet+xml"/>
  <Override PartName="/xl/worksheets/sheet1807.xml" ContentType="application/vnd.openxmlformats-officedocument.spreadsheetml.worksheet+xml"/>
  <Override PartName="/xl/worksheets/sheet1808.xml" ContentType="application/vnd.openxmlformats-officedocument.spreadsheetml.worksheet+xml"/>
  <Override PartName="/xl/worksheets/sheet1809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10.xml" ContentType="application/vnd.openxmlformats-officedocument.spreadsheetml.worksheet+xml"/>
  <Override PartName="/xl/worksheets/sheet1811.xml" ContentType="application/vnd.openxmlformats-officedocument.spreadsheetml.worksheet+xml"/>
  <Override PartName="/xl/worksheets/sheet1812.xml" ContentType="application/vnd.openxmlformats-officedocument.spreadsheetml.worksheet+xml"/>
  <Override PartName="/xl/worksheets/sheet1813.xml" ContentType="application/vnd.openxmlformats-officedocument.spreadsheetml.worksheet+xml"/>
  <Override PartName="/xl/worksheets/sheet1814.xml" ContentType="application/vnd.openxmlformats-officedocument.spreadsheetml.worksheet+xml"/>
  <Override PartName="/xl/worksheets/sheet1815.xml" ContentType="application/vnd.openxmlformats-officedocument.spreadsheetml.worksheet+xml"/>
  <Override PartName="/xl/worksheets/sheet1816.xml" ContentType="application/vnd.openxmlformats-officedocument.spreadsheetml.worksheet+xml"/>
  <Override PartName="/xl/worksheets/sheet1817.xml" ContentType="application/vnd.openxmlformats-officedocument.spreadsheetml.worksheet+xml"/>
  <Override PartName="/xl/worksheets/sheet1818.xml" ContentType="application/vnd.openxmlformats-officedocument.spreadsheetml.worksheet+xml"/>
  <Override PartName="/xl/worksheets/sheet1819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20.xml" ContentType="application/vnd.openxmlformats-officedocument.spreadsheetml.worksheet+xml"/>
  <Override PartName="/xl/worksheets/sheet1821.xml" ContentType="application/vnd.openxmlformats-officedocument.spreadsheetml.worksheet+xml"/>
  <Override PartName="/xl/worksheets/sheet1822.xml" ContentType="application/vnd.openxmlformats-officedocument.spreadsheetml.worksheet+xml"/>
  <Override PartName="/xl/worksheets/sheet1823.xml" ContentType="application/vnd.openxmlformats-officedocument.spreadsheetml.worksheet+xml"/>
  <Override PartName="/xl/worksheets/sheet1824.xml" ContentType="application/vnd.openxmlformats-officedocument.spreadsheetml.worksheet+xml"/>
  <Override PartName="/xl/worksheets/sheet1825.xml" ContentType="application/vnd.openxmlformats-officedocument.spreadsheetml.worksheet+xml"/>
  <Override PartName="/xl/worksheets/sheet1826.xml" ContentType="application/vnd.openxmlformats-officedocument.spreadsheetml.worksheet+xml"/>
  <Override PartName="/xl/worksheets/sheet1827.xml" ContentType="application/vnd.openxmlformats-officedocument.spreadsheetml.worksheet+xml"/>
  <Override PartName="/xl/worksheets/sheet1828.xml" ContentType="application/vnd.openxmlformats-officedocument.spreadsheetml.worksheet+xml"/>
  <Override PartName="/xl/worksheets/sheet1829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30.xml" ContentType="application/vnd.openxmlformats-officedocument.spreadsheetml.worksheet+xml"/>
  <Override PartName="/xl/worksheets/sheet1831.xml" ContentType="application/vnd.openxmlformats-officedocument.spreadsheetml.worksheet+xml"/>
  <Override PartName="/xl/worksheets/sheet1832.xml" ContentType="application/vnd.openxmlformats-officedocument.spreadsheetml.worksheet+xml"/>
  <Override PartName="/xl/worksheets/sheet1833.xml" ContentType="application/vnd.openxmlformats-officedocument.spreadsheetml.worksheet+xml"/>
  <Override PartName="/xl/worksheets/sheet1834.xml" ContentType="application/vnd.openxmlformats-officedocument.spreadsheetml.worksheet+xml"/>
  <Override PartName="/xl/worksheets/sheet1835.xml" ContentType="application/vnd.openxmlformats-officedocument.spreadsheetml.worksheet+xml"/>
  <Override PartName="/xl/worksheets/sheet1836.xml" ContentType="application/vnd.openxmlformats-officedocument.spreadsheetml.worksheet+xml"/>
  <Override PartName="/xl/worksheets/sheet1837.xml" ContentType="application/vnd.openxmlformats-officedocument.spreadsheetml.worksheet+xml"/>
  <Override PartName="/xl/worksheets/sheet1838.xml" ContentType="application/vnd.openxmlformats-officedocument.spreadsheetml.worksheet+xml"/>
  <Override PartName="/xl/worksheets/sheet1839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40.xml" ContentType="application/vnd.openxmlformats-officedocument.spreadsheetml.worksheet+xml"/>
  <Override PartName="/xl/worksheets/sheet1841.xml" ContentType="application/vnd.openxmlformats-officedocument.spreadsheetml.worksheet+xml"/>
  <Override PartName="/xl/worksheets/sheet1842.xml" ContentType="application/vnd.openxmlformats-officedocument.spreadsheetml.worksheet+xml"/>
  <Override PartName="/xl/worksheets/sheet1843.xml" ContentType="application/vnd.openxmlformats-officedocument.spreadsheetml.worksheet+xml"/>
  <Override PartName="/xl/worksheets/sheet1844.xml" ContentType="application/vnd.openxmlformats-officedocument.spreadsheetml.worksheet+xml"/>
  <Override PartName="/xl/worksheets/sheet1845.xml" ContentType="application/vnd.openxmlformats-officedocument.spreadsheetml.worksheet+xml"/>
  <Override PartName="/xl/worksheets/sheet1846.xml" ContentType="application/vnd.openxmlformats-officedocument.spreadsheetml.worksheet+xml"/>
  <Override PartName="/xl/worksheets/sheet1847.xml" ContentType="application/vnd.openxmlformats-officedocument.spreadsheetml.worksheet+xml"/>
  <Override PartName="/xl/worksheets/sheet1848.xml" ContentType="application/vnd.openxmlformats-officedocument.spreadsheetml.worksheet+xml"/>
  <Override PartName="/xl/worksheets/sheet1849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50.xml" ContentType="application/vnd.openxmlformats-officedocument.spreadsheetml.worksheet+xml"/>
  <Override PartName="/xl/worksheets/sheet1851.xml" ContentType="application/vnd.openxmlformats-officedocument.spreadsheetml.worksheet+xml"/>
  <Override PartName="/xl/worksheets/sheet1852.xml" ContentType="application/vnd.openxmlformats-officedocument.spreadsheetml.worksheet+xml"/>
  <Override PartName="/xl/worksheets/sheet1853.xml" ContentType="application/vnd.openxmlformats-officedocument.spreadsheetml.worksheet+xml"/>
  <Override PartName="/xl/worksheets/sheet1854.xml" ContentType="application/vnd.openxmlformats-officedocument.spreadsheetml.worksheet+xml"/>
  <Override PartName="/xl/worksheets/sheet1855.xml" ContentType="application/vnd.openxmlformats-officedocument.spreadsheetml.worksheet+xml"/>
  <Override PartName="/xl/worksheets/sheet1856.xml" ContentType="application/vnd.openxmlformats-officedocument.spreadsheetml.worksheet+xml"/>
  <Override PartName="/xl/worksheets/sheet1857.xml" ContentType="application/vnd.openxmlformats-officedocument.spreadsheetml.worksheet+xml"/>
  <Override PartName="/xl/worksheets/sheet1858.xml" ContentType="application/vnd.openxmlformats-officedocument.spreadsheetml.worksheet+xml"/>
  <Override PartName="/xl/worksheets/sheet1859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60.xml" ContentType="application/vnd.openxmlformats-officedocument.spreadsheetml.worksheet+xml"/>
  <Override PartName="/xl/worksheets/sheet1861.xml" ContentType="application/vnd.openxmlformats-officedocument.spreadsheetml.worksheet+xml"/>
  <Override PartName="/xl/worksheets/sheet1862.xml" ContentType="application/vnd.openxmlformats-officedocument.spreadsheetml.worksheet+xml"/>
  <Override PartName="/xl/worksheets/sheet1863.xml" ContentType="application/vnd.openxmlformats-officedocument.spreadsheetml.worksheet+xml"/>
  <Override PartName="/xl/worksheets/sheet1864.xml" ContentType="application/vnd.openxmlformats-officedocument.spreadsheetml.worksheet+xml"/>
  <Override PartName="/xl/worksheets/sheet1865.xml" ContentType="application/vnd.openxmlformats-officedocument.spreadsheetml.worksheet+xml"/>
  <Override PartName="/xl/worksheets/sheet1866.xml" ContentType="application/vnd.openxmlformats-officedocument.spreadsheetml.worksheet+xml"/>
  <Override PartName="/xl/worksheets/sheet1867.xml" ContentType="application/vnd.openxmlformats-officedocument.spreadsheetml.worksheet+xml"/>
  <Override PartName="/xl/worksheets/sheet1868.xml" ContentType="application/vnd.openxmlformats-officedocument.spreadsheetml.worksheet+xml"/>
  <Override PartName="/xl/worksheets/sheet1869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70.xml" ContentType="application/vnd.openxmlformats-officedocument.spreadsheetml.worksheet+xml"/>
  <Override PartName="/xl/worksheets/sheet1871.xml" ContentType="application/vnd.openxmlformats-officedocument.spreadsheetml.worksheet+xml"/>
  <Override PartName="/xl/worksheets/sheet1872.xml" ContentType="application/vnd.openxmlformats-officedocument.spreadsheetml.worksheet+xml"/>
  <Override PartName="/xl/worksheets/sheet1873.xml" ContentType="application/vnd.openxmlformats-officedocument.spreadsheetml.worksheet+xml"/>
  <Override PartName="/xl/worksheets/sheet1874.xml" ContentType="application/vnd.openxmlformats-officedocument.spreadsheetml.worksheet+xml"/>
  <Override PartName="/xl/worksheets/sheet1875.xml" ContentType="application/vnd.openxmlformats-officedocument.spreadsheetml.worksheet+xml"/>
  <Override PartName="/xl/worksheets/sheet1876.xml" ContentType="application/vnd.openxmlformats-officedocument.spreadsheetml.worksheet+xml"/>
  <Override PartName="/xl/worksheets/sheet1877.xml" ContentType="application/vnd.openxmlformats-officedocument.spreadsheetml.worksheet+xml"/>
  <Override PartName="/xl/worksheets/sheet1878.xml" ContentType="application/vnd.openxmlformats-officedocument.spreadsheetml.worksheet+xml"/>
  <Override PartName="/xl/worksheets/sheet1879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80.xml" ContentType="application/vnd.openxmlformats-officedocument.spreadsheetml.worksheet+xml"/>
  <Override PartName="/xl/worksheets/sheet1881.xml" ContentType="application/vnd.openxmlformats-officedocument.spreadsheetml.worksheet+xml"/>
  <Override PartName="/xl/worksheets/sheet1882.xml" ContentType="application/vnd.openxmlformats-officedocument.spreadsheetml.worksheet+xml"/>
  <Override PartName="/xl/worksheets/sheet1883.xml" ContentType="application/vnd.openxmlformats-officedocument.spreadsheetml.worksheet+xml"/>
  <Override PartName="/xl/worksheets/sheet1884.xml" ContentType="application/vnd.openxmlformats-officedocument.spreadsheetml.worksheet+xml"/>
  <Override PartName="/xl/worksheets/sheet1885.xml" ContentType="application/vnd.openxmlformats-officedocument.spreadsheetml.worksheet+xml"/>
  <Override PartName="/xl/worksheets/sheet1886.xml" ContentType="application/vnd.openxmlformats-officedocument.spreadsheetml.worksheet+xml"/>
  <Override PartName="/xl/worksheets/sheet1887.xml" ContentType="application/vnd.openxmlformats-officedocument.spreadsheetml.worksheet+xml"/>
  <Override PartName="/xl/worksheets/sheet1888.xml" ContentType="application/vnd.openxmlformats-officedocument.spreadsheetml.worksheet+xml"/>
  <Override PartName="/xl/worksheets/sheet1889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890.xml" ContentType="application/vnd.openxmlformats-officedocument.spreadsheetml.worksheet+xml"/>
  <Override PartName="/xl/worksheets/sheet1891.xml" ContentType="application/vnd.openxmlformats-officedocument.spreadsheetml.worksheet+xml"/>
  <Override PartName="/xl/worksheets/sheet1892.xml" ContentType="application/vnd.openxmlformats-officedocument.spreadsheetml.worksheet+xml"/>
  <Override PartName="/xl/worksheets/sheet1893.xml" ContentType="application/vnd.openxmlformats-officedocument.spreadsheetml.worksheet+xml"/>
  <Override PartName="/xl/worksheets/sheet1894.xml" ContentType="application/vnd.openxmlformats-officedocument.spreadsheetml.worksheet+xml"/>
  <Override PartName="/xl/worksheets/sheet1895.xml" ContentType="application/vnd.openxmlformats-officedocument.spreadsheetml.worksheet+xml"/>
  <Override PartName="/xl/worksheets/sheet1896.xml" ContentType="application/vnd.openxmlformats-officedocument.spreadsheetml.worksheet+xml"/>
  <Override PartName="/xl/worksheets/sheet1897.xml" ContentType="application/vnd.openxmlformats-officedocument.spreadsheetml.worksheet+xml"/>
  <Override PartName="/xl/worksheets/sheet1898.xml" ContentType="application/vnd.openxmlformats-officedocument.spreadsheetml.worksheet+xml"/>
  <Override PartName="/xl/worksheets/sheet189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00.xml" ContentType="application/vnd.openxmlformats-officedocument.spreadsheetml.worksheet+xml"/>
  <Override PartName="/xl/worksheets/sheet1901.xml" ContentType="application/vnd.openxmlformats-officedocument.spreadsheetml.worksheet+xml"/>
  <Override PartName="/xl/worksheets/sheet1902.xml" ContentType="application/vnd.openxmlformats-officedocument.spreadsheetml.worksheet+xml"/>
  <Override PartName="/xl/worksheets/sheet1903.xml" ContentType="application/vnd.openxmlformats-officedocument.spreadsheetml.worksheet+xml"/>
  <Override PartName="/xl/worksheets/sheet1904.xml" ContentType="application/vnd.openxmlformats-officedocument.spreadsheetml.worksheet+xml"/>
  <Override PartName="/xl/worksheets/sheet1905.xml" ContentType="application/vnd.openxmlformats-officedocument.spreadsheetml.worksheet+xml"/>
  <Override PartName="/xl/worksheets/sheet1906.xml" ContentType="application/vnd.openxmlformats-officedocument.spreadsheetml.worksheet+xml"/>
  <Override PartName="/xl/worksheets/sheet1907.xml" ContentType="application/vnd.openxmlformats-officedocument.spreadsheetml.worksheet+xml"/>
  <Override PartName="/xl/worksheets/sheet1908.xml" ContentType="application/vnd.openxmlformats-officedocument.spreadsheetml.worksheet+xml"/>
  <Override PartName="/xl/worksheets/sheet1909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10.xml" ContentType="application/vnd.openxmlformats-officedocument.spreadsheetml.worksheet+xml"/>
  <Override PartName="/xl/worksheets/sheet1911.xml" ContentType="application/vnd.openxmlformats-officedocument.spreadsheetml.worksheet+xml"/>
  <Override PartName="/xl/worksheets/sheet1912.xml" ContentType="application/vnd.openxmlformats-officedocument.spreadsheetml.worksheet+xml"/>
  <Override PartName="/xl/worksheets/sheet1913.xml" ContentType="application/vnd.openxmlformats-officedocument.spreadsheetml.worksheet+xml"/>
  <Override PartName="/xl/worksheets/sheet1914.xml" ContentType="application/vnd.openxmlformats-officedocument.spreadsheetml.worksheet+xml"/>
  <Override PartName="/xl/worksheets/sheet1915.xml" ContentType="application/vnd.openxmlformats-officedocument.spreadsheetml.worksheet+xml"/>
  <Override PartName="/xl/worksheets/sheet1916.xml" ContentType="application/vnd.openxmlformats-officedocument.spreadsheetml.worksheet+xml"/>
  <Override PartName="/xl/worksheets/sheet1917.xml" ContentType="application/vnd.openxmlformats-officedocument.spreadsheetml.worksheet+xml"/>
  <Override PartName="/xl/worksheets/sheet1918.xml" ContentType="application/vnd.openxmlformats-officedocument.spreadsheetml.worksheet+xml"/>
  <Override PartName="/xl/worksheets/sheet1919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20.xml" ContentType="application/vnd.openxmlformats-officedocument.spreadsheetml.worksheet+xml"/>
  <Override PartName="/xl/worksheets/sheet1921.xml" ContentType="application/vnd.openxmlformats-officedocument.spreadsheetml.worksheet+xml"/>
  <Override PartName="/xl/worksheets/sheet1922.xml" ContentType="application/vnd.openxmlformats-officedocument.spreadsheetml.worksheet+xml"/>
  <Override PartName="/xl/worksheets/sheet1923.xml" ContentType="application/vnd.openxmlformats-officedocument.spreadsheetml.worksheet+xml"/>
  <Override PartName="/xl/worksheets/sheet1924.xml" ContentType="application/vnd.openxmlformats-officedocument.spreadsheetml.worksheet+xml"/>
  <Override PartName="/xl/worksheets/sheet1925.xml" ContentType="application/vnd.openxmlformats-officedocument.spreadsheetml.worksheet+xml"/>
  <Override PartName="/xl/worksheets/sheet1926.xml" ContentType="application/vnd.openxmlformats-officedocument.spreadsheetml.worksheet+xml"/>
  <Override PartName="/xl/worksheets/sheet1927.xml" ContentType="application/vnd.openxmlformats-officedocument.spreadsheetml.worksheet+xml"/>
  <Override PartName="/xl/worksheets/sheet1928.xml" ContentType="application/vnd.openxmlformats-officedocument.spreadsheetml.worksheet+xml"/>
  <Override PartName="/xl/worksheets/sheet1929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30.xml" ContentType="application/vnd.openxmlformats-officedocument.spreadsheetml.worksheet+xml"/>
  <Override PartName="/xl/worksheets/sheet1931.xml" ContentType="application/vnd.openxmlformats-officedocument.spreadsheetml.worksheet+xml"/>
  <Override PartName="/xl/worksheets/sheet1932.xml" ContentType="application/vnd.openxmlformats-officedocument.spreadsheetml.worksheet+xml"/>
  <Override PartName="/xl/worksheets/sheet1933.xml" ContentType="application/vnd.openxmlformats-officedocument.spreadsheetml.worksheet+xml"/>
  <Override PartName="/xl/worksheets/sheet1934.xml" ContentType="application/vnd.openxmlformats-officedocument.spreadsheetml.worksheet+xml"/>
  <Override PartName="/xl/worksheets/sheet1935.xml" ContentType="application/vnd.openxmlformats-officedocument.spreadsheetml.worksheet+xml"/>
  <Override PartName="/xl/worksheets/sheet1936.xml" ContentType="application/vnd.openxmlformats-officedocument.spreadsheetml.worksheet+xml"/>
  <Override PartName="/xl/worksheets/sheet1937.xml" ContentType="application/vnd.openxmlformats-officedocument.spreadsheetml.worksheet+xml"/>
  <Override PartName="/xl/worksheets/sheet1938.xml" ContentType="application/vnd.openxmlformats-officedocument.spreadsheetml.worksheet+xml"/>
  <Override PartName="/xl/worksheets/sheet1939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40.xml" ContentType="application/vnd.openxmlformats-officedocument.spreadsheetml.worksheet+xml"/>
  <Override PartName="/xl/worksheets/sheet1941.xml" ContentType="application/vnd.openxmlformats-officedocument.spreadsheetml.worksheet+xml"/>
  <Override PartName="/xl/worksheets/sheet1942.xml" ContentType="application/vnd.openxmlformats-officedocument.spreadsheetml.worksheet+xml"/>
  <Override PartName="/xl/worksheets/sheet1943.xml" ContentType="application/vnd.openxmlformats-officedocument.spreadsheetml.worksheet+xml"/>
  <Override PartName="/xl/worksheets/sheet1944.xml" ContentType="application/vnd.openxmlformats-officedocument.spreadsheetml.worksheet+xml"/>
  <Override PartName="/xl/worksheets/sheet1945.xml" ContentType="application/vnd.openxmlformats-officedocument.spreadsheetml.worksheet+xml"/>
  <Override PartName="/xl/worksheets/sheet1946.xml" ContentType="application/vnd.openxmlformats-officedocument.spreadsheetml.worksheet+xml"/>
  <Override PartName="/xl/worksheets/sheet1947.xml" ContentType="application/vnd.openxmlformats-officedocument.spreadsheetml.worksheet+xml"/>
  <Override PartName="/xl/worksheets/sheet1948.xml" ContentType="application/vnd.openxmlformats-officedocument.spreadsheetml.worksheet+xml"/>
  <Override PartName="/xl/worksheets/sheet1949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50.xml" ContentType="application/vnd.openxmlformats-officedocument.spreadsheetml.worksheet+xml"/>
  <Override PartName="/xl/worksheets/sheet1951.xml" ContentType="application/vnd.openxmlformats-officedocument.spreadsheetml.worksheet+xml"/>
  <Override PartName="/xl/worksheets/sheet1952.xml" ContentType="application/vnd.openxmlformats-officedocument.spreadsheetml.worksheet+xml"/>
  <Override PartName="/xl/worksheets/sheet1953.xml" ContentType="application/vnd.openxmlformats-officedocument.spreadsheetml.worksheet+xml"/>
  <Override PartName="/xl/worksheets/sheet1954.xml" ContentType="application/vnd.openxmlformats-officedocument.spreadsheetml.worksheet+xml"/>
  <Override PartName="/xl/worksheets/sheet1955.xml" ContentType="application/vnd.openxmlformats-officedocument.spreadsheetml.worksheet+xml"/>
  <Override PartName="/xl/worksheets/sheet1956.xml" ContentType="application/vnd.openxmlformats-officedocument.spreadsheetml.worksheet+xml"/>
  <Override PartName="/xl/worksheets/sheet1957.xml" ContentType="application/vnd.openxmlformats-officedocument.spreadsheetml.worksheet+xml"/>
  <Override PartName="/xl/worksheets/sheet1958.xml" ContentType="application/vnd.openxmlformats-officedocument.spreadsheetml.worksheet+xml"/>
  <Override PartName="/xl/worksheets/sheet1959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60.xml" ContentType="application/vnd.openxmlformats-officedocument.spreadsheetml.worksheet+xml"/>
  <Override PartName="/xl/worksheets/sheet1961.xml" ContentType="application/vnd.openxmlformats-officedocument.spreadsheetml.worksheet+xml"/>
  <Override PartName="/xl/worksheets/sheet1962.xml" ContentType="application/vnd.openxmlformats-officedocument.spreadsheetml.worksheet+xml"/>
  <Override PartName="/xl/worksheets/sheet1963.xml" ContentType="application/vnd.openxmlformats-officedocument.spreadsheetml.worksheet+xml"/>
  <Override PartName="/xl/worksheets/sheet1964.xml" ContentType="application/vnd.openxmlformats-officedocument.spreadsheetml.worksheet+xml"/>
  <Override PartName="/xl/worksheets/sheet1965.xml" ContentType="application/vnd.openxmlformats-officedocument.spreadsheetml.worksheet+xml"/>
  <Override PartName="/xl/worksheets/sheet1966.xml" ContentType="application/vnd.openxmlformats-officedocument.spreadsheetml.worksheet+xml"/>
  <Override PartName="/xl/worksheets/sheet1967.xml" ContentType="application/vnd.openxmlformats-officedocument.spreadsheetml.worksheet+xml"/>
  <Override PartName="/xl/worksheets/sheet1968.xml" ContentType="application/vnd.openxmlformats-officedocument.spreadsheetml.worksheet+xml"/>
  <Override PartName="/xl/worksheets/sheet196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70.xml" ContentType="application/vnd.openxmlformats-officedocument.spreadsheetml.worksheet+xml"/>
  <Override PartName="/xl/worksheets/sheet1971.xml" ContentType="application/vnd.openxmlformats-officedocument.spreadsheetml.worksheet+xml"/>
  <Override PartName="/xl/worksheets/sheet1972.xml" ContentType="application/vnd.openxmlformats-officedocument.spreadsheetml.worksheet+xml"/>
  <Override PartName="/xl/worksheets/sheet1973.xml" ContentType="application/vnd.openxmlformats-officedocument.spreadsheetml.worksheet+xml"/>
  <Override PartName="/xl/worksheets/sheet1974.xml" ContentType="application/vnd.openxmlformats-officedocument.spreadsheetml.worksheet+xml"/>
  <Override PartName="/xl/worksheets/sheet1975.xml" ContentType="application/vnd.openxmlformats-officedocument.spreadsheetml.worksheet+xml"/>
  <Override PartName="/xl/worksheets/sheet1976.xml" ContentType="application/vnd.openxmlformats-officedocument.spreadsheetml.worksheet+xml"/>
  <Override PartName="/xl/worksheets/sheet1977.xml" ContentType="application/vnd.openxmlformats-officedocument.spreadsheetml.worksheet+xml"/>
  <Override PartName="/xl/worksheets/sheet1978.xml" ContentType="application/vnd.openxmlformats-officedocument.spreadsheetml.worksheet+xml"/>
  <Override PartName="/xl/worksheets/sheet1979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80.xml" ContentType="application/vnd.openxmlformats-officedocument.spreadsheetml.worksheet+xml"/>
  <Override PartName="/xl/worksheets/sheet1981.xml" ContentType="application/vnd.openxmlformats-officedocument.spreadsheetml.worksheet+xml"/>
  <Override PartName="/xl/worksheets/sheet1982.xml" ContentType="application/vnd.openxmlformats-officedocument.spreadsheetml.worksheet+xml"/>
  <Override PartName="/xl/worksheets/sheet1983.xml" ContentType="application/vnd.openxmlformats-officedocument.spreadsheetml.worksheet+xml"/>
  <Override PartName="/xl/worksheets/sheet1984.xml" ContentType="application/vnd.openxmlformats-officedocument.spreadsheetml.worksheet+xml"/>
  <Override PartName="/xl/worksheets/sheet1985.xml" ContentType="application/vnd.openxmlformats-officedocument.spreadsheetml.worksheet+xml"/>
  <Override PartName="/xl/worksheets/sheet1986.xml" ContentType="application/vnd.openxmlformats-officedocument.spreadsheetml.worksheet+xml"/>
  <Override PartName="/xl/worksheets/sheet1987.xml" ContentType="application/vnd.openxmlformats-officedocument.spreadsheetml.worksheet+xml"/>
  <Override PartName="/xl/worksheets/sheet1988.xml" ContentType="application/vnd.openxmlformats-officedocument.spreadsheetml.worksheet+xml"/>
  <Override PartName="/xl/worksheets/sheet1989.xml" ContentType="application/vnd.openxmlformats-officedocument.spreadsheetml.worksheet+xml"/>
  <Override PartName="/xl/worksheets/sheet199.xml" ContentType="application/vnd.openxmlformats-officedocument.spreadsheetml.worksheet+xml"/>
  <Override PartName="/xl/worksheets/sheet1990.xml" ContentType="application/vnd.openxmlformats-officedocument.spreadsheetml.worksheet+xml"/>
  <Override PartName="/xl/worksheets/sheet1991.xml" ContentType="application/vnd.openxmlformats-officedocument.spreadsheetml.worksheet+xml"/>
  <Override PartName="/xl/worksheets/sheet1992.xml" ContentType="application/vnd.openxmlformats-officedocument.spreadsheetml.worksheet+xml"/>
  <Override PartName="/xl/worksheets/sheet1993.xml" ContentType="application/vnd.openxmlformats-officedocument.spreadsheetml.worksheet+xml"/>
  <Override PartName="/xl/worksheets/sheet1994.xml" ContentType="application/vnd.openxmlformats-officedocument.spreadsheetml.worksheet+xml"/>
  <Override PartName="/xl/worksheets/sheet1995.xml" ContentType="application/vnd.openxmlformats-officedocument.spreadsheetml.worksheet+xml"/>
  <Override PartName="/xl/worksheets/sheet1996.xml" ContentType="application/vnd.openxmlformats-officedocument.spreadsheetml.worksheet+xml"/>
  <Override PartName="/xl/worksheets/sheet1997.xml" ContentType="application/vnd.openxmlformats-officedocument.spreadsheetml.worksheet+xml"/>
  <Override PartName="/xl/worksheets/sheet1998.xml" ContentType="application/vnd.openxmlformats-officedocument.spreadsheetml.worksheet+xml"/>
  <Override PartName="/xl/worksheets/sheet19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00.xml" ContentType="application/vnd.openxmlformats-officedocument.spreadsheetml.worksheet+xml"/>
  <Override PartName="/xl/worksheets/sheet2001.xml" ContentType="application/vnd.openxmlformats-officedocument.spreadsheetml.worksheet+xml"/>
  <Override PartName="/xl/worksheets/sheet2002.xml" ContentType="application/vnd.openxmlformats-officedocument.spreadsheetml.worksheet+xml"/>
  <Override PartName="/xl/worksheets/sheet2003.xml" ContentType="application/vnd.openxmlformats-officedocument.spreadsheetml.worksheet+xml"/>
  <Override PartName="/xl/worksheets/sheet2004.xml" ContentType="application/vnd.openxmlformats-officedocument.spreadsheetml.worksheet+xml"/>
  <Override PartName="/xl/worksheets/sheet2005.xml" ContentType="application/vnd.openxmlformats-officedocument.spreadsheetml.worksheet+xml"/>
  <Override PartName="/xl/worksheets/sheet2006.xml" ContentType="application/vnd.openxmlformats-officedocument.spreadsheetml.worksheet+xml"/>
  <Override PartName="/xl/worksheets/sheet2007.xml" ContentType="application/vnd.openxmlformats-officedocument.spreadsheetml.worksheet+xml"/>
  <Override PartName="/xl/worksheets/sheet2008.xml" ContentType="application/vnd.openxmlformats-officedocument.spreadsheetml.worksheet+xml"/>
  <Override PartName="/xl/worksheets/sheet2009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10.xml" ContentType="application/vnd.openxmlformats-officedocument.spreadsheetml.worksheet+xml"/>
  <Override PartName="/xl/worksheets/sheet2011.xml" ContentType="application/vnd.openxmlformats-officedocument.spreadsheetml.worksheet+xml"/>
  <Override PartName="/xl/worksheets/sheet2012.xml" ContentType="application/vnd.openxmlformats-officedocument.spreadsheetml.worksheet+xml"/>
  <Override PartName="/xl/worksheets/sheet2013.xml" ContentType="application/vnd.openxmlformats-officedocument.spreadsheetml.worksheet+xml"/>
  <Override PartName="/xl/worksheets/sheet2014.xml" ContentType="application/vnd.openxmlformats-officedocument.spreadsheetml.worksheet+xml"/>
  <Override PartName="/xl/worksheets/sheet2015.xml" ContentType="application/vnd.openxmlformats-officedocument.spreadsheetml.worksheet+xml"/>
  <Override PartName="/xl/worksheets/sheet2016.xml" ContentType="application/vnd.openxmlformats-officedocument.spreadsheetml.worksheet+xml"/>
  <Override PartName="/xl/worksheets/sheet2017.xml" ContentType="application/vnd.openxmlformats-officedocument.spreadsheetml.worksheet+xml"/>
  <Override PartName="/xl/worksheets/sheet2018.xml" ContentType="application/vnd.openxmlformats-officedocument.spreadsheetml.worksheet+xml"/>
  <Override PartName="/xl/worksheets/sheet2019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20.xml" ContentType="application/vnd.openxmlformats-officedocument.spreadsheetml.worksheet+xml"/>
  <Override PartName="/xl/worksheets/sheet2021.xml" ContentType="application/vnd.openxmlformats-officedocument.spreadsheetml.worksheet+xml"/>
  <Override PartName="/xl/worksheets/sheet2022.xml" ContentType="application/vnd.openxmlformats-officedocument.spreadsheetml.worksheet+xml"/>
  <Override PartName="/xl/worksheets/sheet2023.xml" ContentType="application/vnd.openxmlformats-officedocument.spreadsheetml.worksheet+xml"/>
  <Override PartName="/xl/worksheets/sheet2024.xml" ContentType="application/vnd.openxmlformats-officedocument.spreadsheetml.worksheet+xml"/>
  <Override PartName="/xl/worksheets/sheet2025.xml" ContentType="application/vnd.openxmlformats-officedocument.spreadsheetml.worksheet+xml"/>
  <Override PartName="/xl/worksheets/sheet2026.xml" ContentType="application/vnd.openxmlformats-officedocument.spreadsheetml.worksheet+xml"/>
  <Override PartName="/xl/worksheets/sheet2027.xml" ContentType="application/vnd.openxmlformats-officedocument.spreadsheetml.worksheet+xml"/>
  <Override PartName="/xl/worksheets/sheet2028.xml" ContentType="application/vnd.openxmlformats-officedocument.spreadsheetml.worksheet+xml"/>
  <Override PartName="/xl/worksheets/sheet2029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30.xml" ContentType="application/vnd.openxmlformats-officedocument.spreadsheetml.worksheet+xml"/>
  <Override PartName="/xl/worksheets/sheet2031.xml" ContentType="application/vnd.openxmlformats-officedocument.spreadsheetml.worksheet+xml"/>
  <Override PartName="/xl/worksheets/sheet2032.xml" ContentType="application/vnd.openxmlformats-officedocument.spreadsheetml.worksheet+xml"/>
  <Override PartName="/xl/worksheets/sheet2033.xml" ContentType="application/vnd.openxmlformats-officedocument.spreadsheetml.worksheet+xml"/>
  <Override PartName="/xl/worksheets/sheet2034.xml" ContentType="application/vnd.openxmlformats-officedocument.spreadsheetml.worksheet+xml"/>
  <Override PartName="/xl/worksheets/sheet2035.xml" ContentType="application/vnd.openxmlformats-officedocument.spreadsheetml.worksheet+xml"/>
  <Override PartName="/xl/worksheets/sheet2036.xml" ContentType="application/vnd.openxmlformats-officedocument.spreadsheetml.worksheet+xml"/>
  <Override PartName="/xl/worksheets/sheet2037.xml" ContentType="application/vnd.openxmlformats-officedocument.spreadsheetml.worksheet+xml"/>
  <Override PartName="/xl/worksheets/sheet2038.xml" ContentType="application/vnd.openxmlformats-officedocument.spreadsheetml.worksheet+xml"/>
  <Override PartName="/xl/worksheets/sheet2039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40.xml" ContentType="application/vnd.openxmlformats-officedocument.spreadsheetml.worksheet+xml"/>
  <Override PartName="/xl/worksheets/sheet2041.xml" ContentType="application/vnd.openxmlformats-officedocument.spreadsheetml.worksheet+xml"/>
  <Override PartName="/xl/worksheets/sheet2042.xml" ContentType="application/vnd.openxmlformats-officedocument.spreadsheetml.worksheet+xml"/>
  <Override PartName="/xl/worksheets/sheet2043.xml" ContentType="application/vnd.openxmlformats-officedocument.spreadsheetml.worksheet+xml"/>
  <Override PartName="/xl/worksheets/sheet2044.xml" ContentType="application/vnd.openxmlformats-officedocument.spreadsheetml.worksheet+xml"/>
  <Override PartName="/xl/worksheets/sheet2045.xml" ContentType="application/vnd.openxmlformats-officedocument.spreadsheetml.worksheet+xml"/>
  <Override PartName="/xl/worksheets/sheet2046.xml" ContentType="application/vnd.openxmlformats-officedocument.spreadsheetml.worksheet+xml"/>
  <Override PartName="/xl/worksheets/sheet2047.xml" ContentType="application/vnd.openxmlformats-officedocument.spreadsheetml.worksheet+xml"/>
  <Override PartName="/xl/worksheets/sheet2048.xml" ContentType="application/vnd.openxmlformats-officedocument.spreadsheetml.worksheet+xml"/>
  <Override PartName="/xl/worksheets/sheet2049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50.xml" ContentType="application/vnd.openxmlformats-officedocument.spreadsheetml.worksheet+xml"/>
  <Override PartName="/xl/worksheets/sheet2051.xml" ContentType="application/vnd.openxmlformats-officedocument.spreadsheetml.worksheet+xml"/>
  <Override PartName="/xl/worksheets/sheet2052.xml" ContentType="application/vnd.openxmlformats-officedocument.spreadsheetml.worksheet+xml"/>
  <Override PartName="/xl/worksheets/sheet2053.xml" ContentType="application/vnd.openxmlformats-officedocument.spreadsheetml.worksheet+xml"/>
  <Override PartName="/xl/worksheets/sheet2054.xml" ContentType="application/vnd.openxmlformats-officedocument.spreadsheetml.worksheet+xml"/>
  <Override PartName="/xl/worksheets/sheet2055.xml" ContentType="application/vnd.openxmlformats-officedocument.spreadsheetml.worksheet+xml"/>
  <Override PartName="/xl/worksheets/sheet2056.xml" ContentType="application/vnd.openxmlformats-officedocument.spreadsheetml.worksheet+xml"/>
  <Override PartName="/xl/worksheets/sheet2057.xml" ContentType="application/vnd.openxmlformats-officedocument.spreadsheetml.worksheet+xml"/>
  <Override PartName="/xl/worksheets/sheet2058.xml" ContentType="application/vnd.openxmlformats-officedocument.spreadsheetml.worksheet+xml"/>
  <Override PartName="/xl/worksheets/sheet2059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60.xml" ContentType="application/vnd.openxmlformats-officedocument.spreadsheetml.worksheet+xml"/>
  <Override PartName="/xl/worksheets/sheet2061.xml" ContentType="application/vnd.openxmlformats-officedocument.spreadsheetml.worksheet+xml"/>
  <Override PartName="/xl/worksheets/sheet2062.xml" ContentType="application/vnd.openxmlformats-officedocument.spreadsheetml.worksheet+xml"/>
  <Override PartName="/xl/worksheets/sheet2063.xml" ContentType="application/vnd.openxmlformats-officedocument.spreadsheetml.worksheet+xml"/>
  <Override PartName="/xl/worksheets/sheet2064.xml" ContentType="application/vnd.openxmlformats-officedocument.spreadsheetml.worksheet+xml"/>
  <Override PartName="/xl/worksheets/sheet2065.xml" ContentType="application/vnd.openxmlformats-officedocument.spreadsheetml.worksheet+xml"/>
  <Override PartName="/xl/worksheets/sheet2066.xml" ContentType="application/vnd.openxmlformats-officedocument.spreadsheetml.worksheet+xml"/>
  <Override PartName="/xl/worksheets/sheet2067.xml" ContentType="application/vnd.openxmlformats-officedocument.spreadsheetml.worksheet+xml"/>
  <Override PartName="/xl/worksheets/sheet2068.xml" ContentType="application/vnd.openxmlformats-officedocument.spreadsheetml.worksheet+xml"/>
  <Override PartName="/xl/worksheets/sheet2069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70.xml" ContentType="application/vnd.openxmlformats-officedocument.spreadsheetml.worksheet+xml"/>
  <Override PartName="/xl/worksheets/sheet2071.xml" ContentType="application/vnd.openxmlformats-officedocument.spreadsheetml.worksheet+xml"/>
  <Override PartName="/xl/worksheets/sheet2072.xml" ContentType="application/vnd.openxmlformats-officedocument.spreadsheetml.worksheet+xml"/>
  <Override PartName="/xl/worksheets/sheet2073.xml" ContentType="application/vnd.openxmlformats-officedocument.spreadsheetml.worksheet+xml"/>
  <Override PartName="/xl/worksheets/sheet2074.xml" ContentType="application/vnd.openxmlformats-officedocument.spreadsheetml.worksheet+xml"/>
  <Override PartName="/xl/worksheets/sheet2075.xml" ContentType="application/vnd.openxmlformats-officedocument.spreadsheetml.worksheet+xml"/>
  <Override PartName="/xl/worksheets/sheet2076.xml" ContentType="application/vnd.openxmlformats-officedocument.spreadsheetml.worksheet+xml"/>
  <Override PartName="/xl/worksheets/sheet2077.xml" ContentType="application/vnd.openxmlformats-officedocument.spreadsheetml.worksheet+xml"/>
  <Override PartName="/xl/worksheets/sheet2078.xml" ContentType="application/vnd.openxmlformats-officedocument.spreadsheetml.worksheet+xml"/>
  <Override PartName="/xl/worksheets/sheet2079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80.xml" ContentType="application/vnd.openxmlformats-officedocument.spreadsheetml.worksheet+xml"/>
  <Override PartName="/xl/worksheets/sheet2081.xml" ContentType="application/vnd.openxmlformats-officedocument.spreadsheetml.worksheet+xml"/>
  <Override PartName="/xl/worksheets/sheet2082.xml" ContentType="application/vnd.openxmlformats-officedocument.spreadsheetml.worksheet+xml"/>
  <Override PartName="/xl/worksheets/sheet2083.xml" ContentType="application/vnd.openxmlformats-officedocument.spreadsheetml.worksheet+xml"/>
  <Override PartName="/xl/worksheets/sheet2084.xml" ContentType="application/vnd.openxmlformats-officedocument.spreadsheetml.worksheet+xml"/>
  <Override PartName="/xl/worksheets/sheet2085.xml" ContentType="application/vnd.openxmlformats-officedocument.spreadsheetml.worksheet+xml"/>
  <Override PartName="/xl/worksheets/sheet2086.xml" ContentType="application/vnd.openxmlformats-officedocument.spreadsheetml.worksheet+xml"/>
  <Override PartName="/xl/worksheets/sheet2087.xml" ContentType="application/vnd.openxmlformats-officedocument.spreadsheetml.worksheet+xml"/>
  <Override PartName="/xl/worksheets/sheet2088.xml" ContentType="application/vnd.openxmlformats-officedocument.spreadsheetml.worksheet+xml"/>
  <Override PartName="/xl/worksheets/sheet2089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090.xml" ContentType="application/vnd.openxmlformats-officedocument.spreadsheetml.worksheet+xml"/>
  <Override PartName="/xl/worksheets/sheet2091.xml" ContentType="application/vnd.openxmlformats-officedocument.spreadsheetml.worksheet+xml"/>
  <Override PartName="/xl/worksheets/sheet2092.xml" ContentType="application/vnd.openxmlformats-officedocument.spreadsheetml.worksheet+xml"/>
  <Override PartName="/xl/worksheets/sheet2093.xml" ContentType="application/vnd.openxmlformats-officedocument.spreadsheetml.worksheet+xml"/>
  <Override PartName="/xl/worksheets/sheet2094.xml" ContentType="application/vnd.openxmlformats-officedocument.spreadsheetml.worksheet+xml"/>
  <Override PartName="/xl/worksheets/sheet2095.xml" ContentType="application/vnd.openxmlformats-officedocument.spreadsheetml.worksheet+xml"/>
  <Override PartName="/xl/worksheets/sheet2096.xml" ContentType="application/vnd.openxmlformats-officedocument.spreadsheetml.worksheet+xml"/>
  <Override PartName="/xl/worksheets/sheet2097.xml" ContentType="application/vnd.openxmlformats-officedocument.spreadsheetml.worksheet+xml"/>
  <Override PartName="/xl/worksheets/sheet2098.xml" ContentType="application/vnd.openxmlformats-officedocument.spreadsheetml.worksheet+xml"/>
  <Override PartName="/xl/worksheets/sheet209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00.xml" ContentType="application/vnd.openxmlformats-officedocument.spreadsheetml.worksheet+xml"/>
  <Override PartName="/xl/worksheets/sheet2101.xml" ContentType="application/vnd.openxmlformats-officedocument.spreadsheetml.worksheet+xml"/>
  <Override PartName="/xl/worksheets/sheet2102.xml" ContentType="application/vnd.openxmlformats-officedocument.spreadsheetml.worksheet+xml"/>
  <Override PartName="/xl/worksheets/sheet2103.xml" ContentType="application/vnd.openxmlformats-officedocument.spreadsheetml.worksheet+xml"/>
  <Override PartName="/xl/worksheets/sheet2104.xml" ContentType="application/vnd.openxmlformats-officedocument.spreadsheetml.worksheet+xml"/>
  <Override PartName="/xl/worksheets/sheet2105.xml" ContentType="application/vnd.openxmlformats-officedocument.spreadsheetml.worksheet+xml"/>
  <Override PartName="/xl/worksheets/sheet2106.xml" ContentType="application/vnd.openxmlformats-officedocument.spreadsheetml.worksheet+xml"/>
  <Override PartName="/xl/worksheets/sheet2107.xml" ContentType="application/vnd.openxmlformats-officedocument.spreadsheetml.worksheet+xml"/>
  <Override PartName="/xl/worksheets/sheet2108.xml" ContentType="application/vnd.openxmlformats-officedocument.spreadsheetml.worksheet+xml"/>
  <Override PartName="/xl/worksheets/sheet2109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10.xml" ContentType="application/vnd.openxmlformats-officedocument.spreadsheetml.worksheet+xml"/>
  <Override PartName="/xl/worksheets/sheet2111.xml" ContentType="application/vnd.openxmlformats-officedocument.spreadsheetml.worksheet+xml"/>
  <Override PartName="/xl/worksheets/sheet2112.xml" ContentType="application/vnd.openxmlformats-officedocument.spreadsheetml.worksheet+xml"/>
  <Override PartName="/xl/worksheets/sheet2113.xml" ContentType="application/vnd.openxmlformats-officedocument.spreadsheetml.worksheet+xml"/>
  <Override PartName="/xl/worksheets/sheet2114.xml" ContentType="application/vnd.openxmlformats-officedocument.spreadsheetml.worksheet+xml"/>
  <Override PartName="/xl/worksheets/sheet2115.xml" ContentType="application/vnd.openxmlformats-officedocument.spreadsheetml.worksheet+xml"/>
  <Override PartName="/xl/worksheets/sheet2116.xml" ContentType="application/vnd.openxmlformats-officedocument.spreadsheetml.worksheet+xml"/>
  <Override PartName="/xl/worksheets/sheet2117.xml" ContentType="application/vnd.openxmlformats-officedocument.spreadsheetml.worksheet+xml"/>
  <Override PartName="/xl/worksheets/sheet2118.xml" ContentType="application/vnd.openxmlformats-officedocument.spreadsheetml.worksheet+xml"/>
  <Override PartName="/xl/worksheets/sheet2119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20.xml" ContentType="application/vnd.openxmlformats-officedocument.spreadsheetml.worksheet+xml"/>
  <Override PartName="/xl/worksheets/sheet2121.xml" ContentType="application/vnd.openxmlformats-officedocument.spreadsheetml.worksheet+xml"/>
  <Override PartName="/xl/worksheets/sheet2122.xml" ContentType="application/vnd.openxmlformats-officedocument.spreadsheetml.worksheet+xml"/>
  <Override PartName="/xl/worksheets/sheet2123.xml" ContentType="application/vnd.openxmlformats-officedocument.spreadsheetml.worksheet+xml"/>
  <Override PartName="/xl/worksheets/sheet2124.xml" ContentType="application/vnd.openxmlformats-officedocument.spreadsheetml.worksheet+xml"/>
  <Override PartName="/xl/worksheets/sheet2125.xml" ContentType="application/vnd.openxmlformats-officedocument.spreadsheetml.worksheet+xml"/>
  <Override PartName="/xl/worksheets/sheet2126.xml" ContentType="application/vnd.openxmlformats-officedocument.spreadsheetml.worksheet+xml"/>
  <Override PartName="/xl/worksheets/sheet2127.xml" ContentType="application/vnd.openxmlformats-officedocument.spreadsheetml.worksheet+xml"/>
  <Override PartName="/xl/worksheets/sheet2128.xml" ContentType="application/vnd.openxmlformats-officedocument.spreadsheetml.worksheet+xml"/>
  <Override PartName="/xl/worksheets/sheet2129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30.xml" ContentType="application/vnd.openxmlformats-officedocument.spreadsheetml.worksheet+xml"/>
  <Override PartName="/xl/worksheets/sheet2131.xml" ContentType="application/vnd.openxmlformats-officedocument.spreadsheetml.worksheet+xml"/>
  <Override PartName="/xl/worksheets/sheet2132.xml" ContentType="application/vnd.openxmlformats-officedocument.spreadsheetml.worksheet+xml"/>
  <Override PartName="/xl/worksheets/sheet2133.xml" ContentType="application/vnd.openxmlformats-officedocument.spreadsheetml.worksheet+xml"/>
  <Override PartName="/xl/worksheets/sheet2134.xml" ContentType="application/vnd.openxmlformats-officedocument.spreadsheetml.worksheet+xml"/>
  <Override PartName="/xl/worksheets/sheet2135.xml" ContentType="application/vnd.openxmlformats-officedocument.spreadsheetml.worksheet+xml"/>
  <Override PartName="/xl/worksheets/sheet2136.xml" ContentType="application/vnd.openxmlformats-officedocument.spreadsheetml.worksheet+xml"/>
  <Override PartName="/xl/worksheets/sheet2137.xml" ContentType="application/vnd.openxmlformats-officedocument.spreadsheetml.worksheet+xml"/>
  <Override PartName="/xl/worksheets/sheet2138.xml" ContentType="application/vnd.openxmlformats-officedocument.spreadsheetml.worksheet+xml"/>
  <Override PartName="/xl/worksheets/sheet2139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40.xml" ContentType="application/vnd.openxmlformats-officedocument.spreadsheetml.worksheet+xml"/>
  <Override PartName="/xl/worksheets/sheet2141.xml" ContentType="application/vnd.openxmlformats-officedocument.spreadsheetml.worksheet+xml"/>
  <Override PartName="/xl/worksheets/sheet2142.xml" ContentType="application/vnd.openxmlformats-officedocument.spreadsheetml.worksheet+xml"/>
  <Override PartName="/xl/worksheets/sheet2143.xml" ContentType="application/vnd.openxmlformats-officedocument.spreadsheetml.worksheet+xml"/>
  <Override PartName="/xl/worksheets/sheet2144.xml" ContentType="application/vnd.openxmlformats-officedocument.spreadsheetml.worksheet+xml"/>
  <Override PartName="/xl/worksheets/sheet2145.xml" ContentType="application/vnd.openxmlformats-officedocument.spreadsheetml.worksheet+xml"/>
  <Override PartName="/xl/worksheets/sheet2146.xml" ContentType="application/vnd.openxmlformats-officedocument.spreadsheetml.worksheet+xml"/>
  <Override PartName="/xl/worksheets/sheet2147.xml" ContentType="application/vnd.openxmlformats-officedocument.spreadsheetml.worksheet+xml"/>
  <Override PartName="/xl/worksheets/sheet2148.xml" ContentType="application/vnd.openxmlformats-officedocument.spreadsheetml.worksheet+xml"/>
  <Override PartName="/xl/worksheets/sheet2149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50.xml" ContentType="application/vnd.openxmlformats-officedocument.spreadsheetml.worksheet+xml"/>
  <Override PartName="/xl/worksheets/sheet2151.xml" ContentType="application/vnd.openxmlformats-officedocument.spreadsheetml.worksheet+xml"/>
  <Override PartName="/xl/worksheets/sheet2152.xml" ContentType="application/vnd.openxmlformats-officedocument.spreadsheetml.worksheet+xml"/>
  <Override PartName="/xl/worksheets/sheet2153.xml" ContentType="application/vnd.openxmlformats-officedocument.spreadsheetml.worksheet+xml"/>
  <Override PartName="/xl/worksheets/sheet2154.xml" ContentType="application/vnd.openxmlformats-officedocument.spreadsheetml.worksheet+xml"/>
  <Override PartName="/xl/worksheets/sheet2155.xml" ContentType="application/vnd.openxmlformats-officedocument.spreadsheetml.worksheet+xml"/>
  <Override PartName="/xl/worksheets/sheet2156.xml" ContentType="application/vnd.openxmlformats-officedocument.spreadsheetml.worksheet+xml"/>
  <Override PartName="/xl/worksheets/sheet2157.xml" ContentType="application/vnd.openxmlformats-officedocument.spreadsheetml.worksheet+xml"/>
  <Override PartName="/xl/worksheets/sheet2158.xml" ContentType="application/vnd.openxmlformats-officedocument.spreadsheetml.worksheet+xml"/>
  <Override PartName="/xl/worksheets/sheet2159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60.xml" ContentType="application/vnd.openxmlformats-officedocument.spreadsheetml.worksheet+xml"/>
  <Override PartName="/xl/worksheets/sheet2161.xml" ContentType="application/vnd.openxmlformats-officedocument.spreadsheetml.worksheet+xml"/>
  <Override PartName="/xl/worksheets/sheet2162.xml" ContentType="application/vnd.openxmlformats-officedocument.spreadsheetml.worksheet+xml"/>
  <Override PartName="/xl/worksheets/sheet2163.xml" ContentType="application/vnd.openxmlformats-officedocument.spreadsheetml.worksheet+xml"/>
  <Override PartName="/xl/worksheets/sheet2164.xml" ContentType="application/vnd.openxmlformats-officedocument.spreadsheetml.worksheet+xml"/>
  <Override PartName="/xl/worksheets/sheet2165.xml" ContentType="application/vnd.openxmlformats-officedocument.spreadsheetml.worksheet+xml"/>
  <Override PartName="/xl/worksheets/sheet2166.xml" ContentType="application/vnd.openxmlformats-officedocument.spreadsheetml.worksheet+xml"/>
  <Override PartName="/xl/worksheets/sheet2167.xml" ContentType="application/vnd.openxmlformats-officedocument.spreadsheetml.worksheet+xml"/>
  <Override PartName="/xl/worksheets/sheet2168.xml" ContentType="application/vnd.openxmlformats-officedocument.spreadsheetml.worksheet+xml"/>
  <Override PartName="/xl/worksheets/sheet2169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70.xml" ContentType="application/vnd.openxmlformats-officedocument.spreadsheetml.worksheet+xml"/>
  <Override PartName="/xl/worksheets/sheet2171.xml" ContentType="application/vnd.openxmlformats-officedocument.spreadsheetml.worksheet+xml"/>
  <Override PartName="/xl/worksheets/sheet2172.xml" ContentType="application/vnd.openxmlformats-officedocument.spreadsheetml.worksheet+xml"/>
  <Override PartName="/xl/worksheets/sheet2173.xml" ContentType="application/vnd.openxmlformats-officedocument.spreadsheetml.worksheet+xml"/>
  <Override PartName="/xl/worksheets/sheet2174.xml" ContentType="application/vnd.openxmlformats-officedocument.spreadsheetml.worksheet+xml"/>
  <Override PartName="/xl/worksheets/sheet2175.xml" ContentType="application/vnd.openxmlformats-officedocument.spreadsheetml.worksheet+xml"/>
  <Override PartName="/xl/worksheets/sheet2176.xml" ContentType="application/vnd.openxmlformats-officedocument.spreadsheetml.worksheet+xml"/>
  <Override PartName="/xl/worksheets/sheet2177.xml" ContentType="application/vnd.openxmlformats-officedocument.spreadsheetml.worksheet+xml"/>
  <Override PartName="/xl/worksheets/sheet2178.xml" ContentType="application/vnd.openxmlformats-officedocument.spreadsheetml.worksheet+xml"/>
  <Override PartName="/xl/worksheets/sheet2179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80.xml" ContentType="application/vnd.openxmlformats-officedocument.spreadsheetml.worksheet+xml"/>
  <Override PartName="/xl/worksheets/sheet2181.xml" ContentType="application/vnd.openxmlformats-officedocument.spreadsheetml.worksheet+xml"/>
  <Override PartName="/xl/worksheets/sheet2182.xml" ContentType="application/vnd.openxmlformats-officedocument.spreadsheetml.worksheet+xml"/>
  <Override PartName="/xl/worksheets/sheet2183.xml" ContentType="application/vnd.openxmlformats-officedocument.spreadsheetml.worksheet+xml"/>
  <Override PartName="/xl/worksheets/sheet2184.xml" ContentType="application/vnd.openxmlformats-officedocument.spreadsheetml.worksheet+xml"/>
  <Override PartName="/xl/worksheets/sheet2185.xml" ContentType="application/vnd.openxmlformats-officedocument.spreadsheetml.worksheet+xml"/>
  <Override PartName="/xl/worksheets/sheet2186.xml" ContentType="application/vnd.openxmlformats-officedocument.spreadsheetml.worksheet+xml"/>
  <Override PartName="/xl/worksheets/sheet2187.xml" ContentType="application/vnd.openxmlformats-officedocument.spreadsheetml.worksheet+xml"/>
  <Override PartName="/xl/worksheets/sheet2188.xml" ContentType="application/vnd.openxmlformats-officedocument.spreadsheetml.worksheet+xml"/>
  <Override PartName="/xl/worksheets/sheet2189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190.xml" ContentType="application/vnd.openxmlformats-officedocument.spreadsheetml.worksheet+xml"/>
  <Override PartName="/xl/worksheets/sheet2191.xml" ContentType="application/vnd.openxmlformats-officedocument.spreadsheetml.worksheet+xml"/>
  <Override PartName="/xl/worksheets/sheet2192.xml" ContentType="application/vnd.openxmlformats-officedocument.spreadsheetml.worksheet+xml"/>
  <Override PartName="/xl/worksheets/sheet2193.xml" ContentType="application/vnd.openxmlformats-officedocument.spreadsheetml.worksheet+xml"/>
  <Override PartName="/xl/worksheets/sheet2194.xml" ContentType="application/vnd.openxmlformats-officedocument.spreadsheetml.worksheet+xml"/>
  <Override PartName="/xl/worksheets/sheet2195.xml" ContentType="application/vnd.openxmlformats-officedocument.spreadsheetml.worksheet+xml"/>
  <Override PartName="/xl/worksheets/sheet2196.xml" ContentType="application/vnd.openxmlformats-officedocument.spreadsheetml.worksheet+xml"/>
  <Override PartName="/xl/worksheets/sheet2197.xml" ContentType="application/vnd.openxmlformats-officedocument.spreadsheetml.worksheet+xml"/>
  <Override PartName="/xl/worksheets/sheet2198.xml" ContentType="application/vnd.openxmlformats-officedocument.spreadsheetml.worksheet+xml"/>
  <Override PartName="/xl/worksheets/sheet2199.xml" ContentType="application/vnd.openxmlformats-officedocument.spreadsheetml.worksheet+xml"/>
  <Override PartName="/xl/worksheets/sheet22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00.xml" ContentType="application/vnd.openxmlformats-officedocument.spreadsheetml.worksheet+xml"/>
  <Override PartName="/xl/worksheets/sheet2201.xml" ContentType="application/vnd.openxmlformats-officedocument.spreadsheetml.worksheet+xml"/>
  <Override PartName="/xl/worksheets/sheet2202.xml" ContentType="application/vnd.openxmlformats-officedocument.spreadsheetml.worksheet+xml"/>
  <Override PartName="/xl/worksheets/sheet2203.xml" ContentType="application/vnd.openxmlformats-officedocument.spreadsheetml.worksheet+xml"/>
  <Override PartName="/xl/worksheets/sheet2204.xml" ContentType="application/vnd.openxmlformats-officedocument.spreadsheetml.worksheet+xml"/>
  <Override PartName="/xl/worksheets/sheet2205.xml" ContentType="application/vnd.openxmlformats-officedocument.spreadsheetml.worksheet+xml"/>
  <Override PartName="/xl/worksheets/sheet2206.xml" ContentType="application/vnd.openxmlformats-officedocument.spreadsheetml.worksheet+xml"/>
  <Override PartName="/xl/worksheets/sheet2207.xml" ContentType="application/vnd.openxmlformats-officedocument.spreadsheetml.worksheet+xml"/>
  <Override PartName="/xl/worksheets/sheet2208.xml" ContentType="application/vnd.openxmlformats-officedocument.spreadsheetml.worksheet+xml"/>
  <Override PartName="/xl/worksheets/sheet2209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10.xml" ContentType="application/vnd.openxmlformats-officedocument.spreadsheetml.worksheet+xml"/>
  <Override PartName="/xl/worksheets/sheet2211.xml" ContentType="application/vnd.openxmlformats-officedocument.spreadsheetml.worksheet+xml"/>
  <Override PartName="/xl/worksheets/sheet2212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worksheets/sheet368.xml" ContentType="application/vnd.openxmlformats-officedocument.spreadsheetml.worksheet+xml"/>
  <Override PartName="/xl/worksheets/sheet369.xml" ContentType="application/vnd.openxmlformats-officedocument.spreadsheetml.worksheet+xml"/>
  <Override PartName="/xl/worksheets/sheet37.xml" ContentType="application/vnd.openxmlformats-officedocument.spreadsheetml.worksheet+xml"/>
  <Override PartName="/xl/worksheets/sheet370.xml" ContentType="application/vnd.openxmlformats-officedocument.spreadsheetml.worksheet+xml"/>
  <Override PartName="/xl/worksheets/sheet371.xml" ContentType="application/vnd.openxmlformats-officedocument.spreadsheetml.worksheet+xml"/>
  <Override PartName="/xl/worksheets/sheet372.xml" ContentType="application/vnd.openxmlformats-officedocument.spreadsheetml.worksheet+xml"/>
  <Override PartName="/xl/worksheets/sheet373.xml" ContentType="application/vnd.openxmlformats-officedocument.spreadsheetml.worksheet+xml"/>
  <Override PartName="/xl/worksheets/sheet374.xml" ContentType="application/vnd.openxmlformats-officedocument.spreadsheetml.worksheet+xml"/>
  <Override PartName="/xl/worksheets/sheet375.xml" ContentType="application/vnd.openxmlformats-officedocument.spreadsheetml.worksheet+xml"/>
  <Override PartName="/xl/worksheets/sheet376.xml" ContentType="application/vnd.openxmlformats-officedocument.spreadsheetml.worksheet+xml"/>
  <Override PartName="/xl/worksheets/sheet377.xml" ContentType="application/vnd.openxmlformats-officedocument.spreadsheetml.worksheet+xml"/>
  <Override PartName="/xl/worksheets/sheet378.xml" ContentType="application/vnd.openxmlformats-officedocument.spreadsheetml.worksheet+xml"/>
  <Override PartName="/xl/worksheets/sheet37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80.xml" ContentType="application/vnd.openxmlformats-officedocument.spreadsheetml.worksheet+xml"/>
  <Override PartName="/xl/worksheets/sheet381.xml" ContentType="application/vnd.openxmlformats-officedocument.spreadsheetml.worksheet+xml"/>
  <Override PartName="/xl/worksheets/sheet382.xml" ContentType="application/vnd.openxmlformats-officedocument.spreadsheetml.worksheet+xml"/>
  <Override PartName="/xl/worksheets/sheet383.xml" ContentType="application/vnd.openxmlformats-officedocument.spreadsheetml.worksheet+xml"/>
  <Override PartName="/xl/worksheets/sheet384.xml" ContentType="application/vnd.openxmlformats-officedocument.spreadsheetml.worksheet+xml"/>
  <Override PartName="/xl/worksheets/sheet385.xml" ContentType="application/vnd.openxmlformats-officedocument.spreadsheetml.worksheet+xml"/>
  <Override PartName="/xl/worksheets/sheet386.xml" ContentType="application/vnd.openxmlformats-officedocument.spreadsheetml.worksheet+xml"/>
  <Override PartName="/xl/worksheets/sheet387.xml" ContentType="application/vnd.openxmlformats-officedocument.spreadsheetml.worksheet+xml"/>
  <Override PartName="/xl/worksheets/sheet388.xml" ContentType="application/vnd.openxmlformats-officedocument.spreadsheetml.worksheet+xml"/>
  <Override PartName="/xl/worksheets/sheet389.xml" ContentType="application/vnd.openxmlformats-officedocument.spreadsheetml.worksheet+xml"/>
  <Override PartName="/xl/worksheets/sheet39.xml" ContentType="application/vnd.openxmlformats-officedocument.spreadsheetml.worksheet+xml"/>
  <Override PartName="/xl/worksheets/sheet390.xml" ContentType="application/vnd.openxmlformats-officedocument.spreadsheetml.worksheet+xml"/>
  <Override PartName="/xl/worksheets/sheet391.xml" ContentType="application/vnd.openxmlformats-officedocument.spreadsheetml.worksheet+xml"/>
  <Override PartName="/xl/worksheets/sheet392.xml" ContentType="application/vnd.openxmlformats-officedocument.spreadsheetml.worksheet+xml"/>
  <Override PartName="/xl/worksheets/sheet39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395.xml" ContentType="application/vnd.openxmlformats-officedocument.spreadsheetml.worksheet+xml"/>
  <Override PartName="/xl/worksheets/sheet396.xml" ContentType="application/vnd.openxmlformats-officedocument.spreadsheetml.worksheet+xml"/>
  <Override PartName="/xl/worksheets/sheet397.xml" ContentType="application/vnd.openxmlformats-officedocument.spreadsheetml.worksheet+xml"/>
  <Override PartName="/xl/worksheets/sheet398.xml" ContentType="application/vnd.openxmlformats-officedocument.spreadsheetml.worksheet+xml"/>
  <Override PartName="/xl/worksheets/sheet39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00.xml" ContentType="application/vnd.openxmlformats-officedocument.spreadsheetml.worksheet+xml"/>
  <Override PartName="/xl/worksheets/sheet401.xml" ContentType="application/vnd.openxmlformats-officedocument.spreadsheetml.worksheet+xml"/>
  <Override PartName="/xl/worksheets/sheet402.xml" ContentType="application/vnd.openxmlformats-officedocument.spreadsheetml.worksheet+xml"/>
  <Override PartName="/xl/worksheets/sheet403.xml" ContentType="application/vnd.openxmlformats-officedocument.spreadsheetml.worksheet+xml"/>
  <Override PartName="/xl/worksheets/sheet404.xml" ContentType="application/vnd.openxmlformats-officedocument.spreadsheetml.worksheet+xml"/>
  <Override PartName="/xl/worksheets/sheet405.xml" ContentType="application/vnd.openxmlformats-officedocument.spreadsheetml.worksheet+xml"/>
  <Override PartName="/xl/worksheets/sheet406.xml" ContentType="application/vnd.openxmlformats-officedocument.spreadsheetml.worksheet+xml"/>
  <Override PartName="/xl/worksheets/sheet407.xml" ContentType="application/vnd.openxmlformats-officedocument.spreadsheetml.worksheet+xml"/>
  <Override PartName="/xl/worksheets/sheet408.xml" ContentType="application/vnd.openxmlformats-officedocument.spreadsheetml.worksheet+xml"/>
  <Override PartName="/xl/worksheets/sheet40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10.xml" ContentType="application/vnd.openxmlformats-officedocument.spreadsheetml.worksheet+xml"/>
  <Override PartName="/xl/worksheets/sheet411.xml" ContentType="application/vnd.openxmlformats-officedocument.spreadsheetml.worksheet+xml"/>
  <Override PartName="/xl/worksheets/sheet412.xml" ContentType="application/vnd.openxmlformats-officedocument.spreadsheetml.worksheet+xml"/>
  <Override PartName="/xl/worksheets/sheet413.xml" ContentType="application/vnd.openxmlformats-officedocument.spreadsheetml.worksheet+xml"/>
  <Override PartName="/xl/worksheets/sheet414.xml" ContentType="application/vnd.openxmlformats-officedocument.spreadsheetml.worksheet+xml"/>
  <Override PartName="/xl/worksheets/sheet415.xml" ContentType="application/vnd.openxmlformats-officedocument.spreadsheetml.worksheet+xml"/>
  <Override PartName="/xl/worksheets/sheet416.xml" ContentType="application/vnd.openxmlformats-officedocument.spreadsheetml.worksheet+xml"/>
  <Override PartName="/xl/worksheets/sheet417.xml" ContentType="application/vnd.openxmlformats-officedocument.spreadsheetml.worksheet+xml"/>
  <Override PartName="/xl/worksheets/sheet418.xml" ContentType="application/vnd.openxmlformats-officedocument.spreadsheetml.worksheet+xml"/>
  <Override PartName="/xl/worksheets/sheet419.xml" ContentType="application/vnd.openxmlformats-officedocument.spreadsheetml.worksheet+xml"/>
  <Override PartName="/xl/worksheets/sheet42.xml" ContentType="application/vnd.openxmlformats-officedocument.spreadsheetml.worksheet+xml"/>
  <Override PartName="/xl/worksheets/sheet420.xml" ContentType="application/vnd.openxmlformats-officedocument.spreadsheetml.worksheet+xml"/>
  <Override PartName="/xl/worksheets/sheet421.xml" ContentType="application/vnd.openxmlformats-officedocument.spreadsheetml.worksheet+xml"/>
  <Override PartName="/xl/worksheets/sheet422.xml" ContentType="application/vnd.openxmlformats-officedocument.spreadsheetml.worksheet+xml"/>
  <Override PartName="/xl/worksheets/sheet423.xml" ContentType="application/vnd.openxmlformats-officedocument.spreadsheetml.worksheet+xml"/>
  <Override PartName="/xl/worksheets/sheet424.xml" ContentType="application/vnd.openxmlformats-officedocument.spreadsheetml.worksheet+xml"/>
  <Override PartName="/xl/worksheets/sheet425.xml" ContentType="application/vnd.openxmlformats-officedocument.spreadsheetml.worksheet+xml"/>
  <Override PartName="/xl/worksheets/sheet426.xml" ContentType="application/vnd.openxmlformats-officedocument.spreadsheetml.worksheet+xml"/>
  <Override PartName="/xl/worksheets/sheet427.xml" ContentType="application/vnd.openxmlformats-officedocument.spreadsheetml.worksheet+xml"/>
  <Override PartName="/xl/worksheets/sheet428.xml" ContentType="application/vnd.openxmlformats-officedocument.spreadsheetml.worksheet+xml"/>
  <Override PartName="/xl/worksheets/sheet429.xml" ContentType="application/vnd.openxmlformats-officedocument.spreadsheetml.worksheet+xml"/>
  <Override PartName="/xl/worksheets/sheet43.xml" ContentType="application/vnd.openxmlformats-officedocument.spreadsheetml.worksheet+xml"/>
  <Override PartName="/xl/worksheets/sheet430.xml" ContentType="application/vnd.openxmlformats-officedocument.spreadsheetml.worksheet+xml"/>
  <Override PartName="/xl/worksheets/sheet431.xml" ContentType="application/vnd.openxmlformats-officedocument.spreadsheetml.worksheet+xml"/>
  <Override PartName="/xl/worksheets/sheet432.xml" ContentType="application/vnd.openxmlformats-officedocument.spreadsheetml.worksheet+xml"/>
  <Override PartName="/xl/worksheets/sheet433.xml" ContentType="application/vnd.openxmlformats-officedocument.spreadsheetml.worksheet+xml"/>
  <Override PartName="/xl/worksheets/sheet434.xml" ContentType="application/vnd.openxmlformats-officedocument.spreadsheetml.worksheet+xml"/>
  <Override PartName="/xl/worksheets/sheet435.xml" ContentType="application/vnd.openxmlformats-officedocument.spreadsheetml.worksheet+xml"/>
  <Override PartName="/xl/worksheets/sheet436.xml" ContentType="application/vnd.openxmlformats-officedocument.spreadsheetml.worksheet+xml"/>
  <Override PartName="/xl/worksheets/sheet437.xml" ContentType="application/vnd.openxmlformats-officedocument.spreadsheetml.worksheet+xml"/>
  <Override PartName="/xl/worksheets/sheet438.xml" ContentType="application/vnd.openxmlformats-officedocument.spreadsheetml.worksheet+xml"/>
  <Override PartName="/xl/worksheets/sheet439.xml" ContentType="application/vnd.openxmlformats-officedocument.spreadsheetml.worksheet+xml"/>
  <Override PartName="/xl/worksheets/sheet44.xml" ContentType="application/vnd.openxmlformats-officedocument.spreadsheetml.worksheet+xml"/>
  <Override PartName="/xl/worksheets/sheet440.xml" ContentType="application/vnd.openxmlformats-officedocument.spreadsheetml.worksheet+xml"/>
  <Override PartName="/xl/worksheets/sheet441.xml" ContentType="application/vnd.openxmlformats-officedocument.spreadsheetml.worksheet+xml"/>
  <Override PartName="/xl/worksheets/sheet442.xml" ContentType="application/vnd.openxmlformats-officedocument.spreadsheetml.worksheet+xml"/>
  <Override PartName="/xl/worksheets/sheet443.xml" ContentType="application/vnd.openxmlformats-officedocument.spreadsheetml.worksheet+xml"/>
  <Override PartName="/xl/worksheets/sheet444.xml" ContentType="application/vnd.openxmlformats-officedocument.spreadsheetml.worksheet+xml"/>
  <Override PartName="/xl/worksheets/sheet445.xml" ContentType="application/vnd.openxmlformats-officedocument.spreadsheetml.worksheet+xml"/>
  <Override PartName="/xl/worksheets/sheet446.xml" ContentType="application/vnd.openxmlformats-officedocument.spreadsheetml.worksheet+xml"/>
  <Override PartName="/xl/worksheets/sheet447.xml" ContentType="application/vnd.openxmlformats-officedocument.spreadsheetml.worksheet+xml"/>
  <Override PartName="/xl/worksheets/sheet448.xml" ContentType="application/vnd.openxmlformats-officedocument.spreadsheetml.worksheet+xml"/>
  <Override PartName="/xl/worksheets/sheet449.xml" ContentType="application/vnd.openxmlformats-officedocument.spreadsheetml.worksheet+xml"/>
  <Override PartName="/xl/worksheets/sheet45.xml" ContentType="application/vnd.openxmlformats-officedocument.spreadsheetml.worksheet+xml"/>
  <Override PartName="/xl/worksheets/sheet450.xml" ContentType="application/vnd.openxmlformats-officedocument.spreadsheetml.worksheet+xml"/>
  <Override PartName="/xl/worksheets/sheet451.xml" ContentType="application/vnd.openxmlformats-officedocument.spreadsheetml.worksheet+xml"/>
  <Override PartName="/xl/worksheets/sheet452.xml" ContentType="application/vnd.openxmlformats-officedocument.spreadsheetml.worksheet+xml"/>
  <Override PartName="/xl/worksheets/sheet453.xml" ContentType="application/vnd.openxmlformats-officedocument.spreadsheetml.worksheet+xml"/>
  <Override PartName="/xl/worksheets/sheet454.xml" ContentType="application/vnd.openxmlformats-officedocument.spreadsheetml.worksheet+xml"/>
  <Override PartName="/xl/worksheets/sheet455.xml" ContentType="application/vnd.openxmlformats-officedocument.spreadsheetml.worksheet+xml"/>
  <Override PartName="/xl/worksheets/sheet456.xml" ContentType="application/vnd.openxmlformats-officedocument.spreadsheetml.worksheet+xml"/>
  <Override PartName="/xl/worksheets/sheet457.xml" ContentType="application/vnd.openxmlformats-officedocument.spreadsheetml.worksheet+xml"/>
  <Override PartName="/xl/worksheets/sheet458.xml" ContentType="application/vnd.openxmlformats-officedocument.spreadsheetml.worksheet+xml"/>
  <Override PartName="/xl/worksheets/sheet459.xml" ContentType="application/vnd.openxmlformats-officedocument.spreadsheetml.worksheet+xml"/>
  <Override PartName="/xl/worksheets/sheet46.xml" ContentType="application/vnd.openxmlformats-officedocument.spreadsheetml.worksheet+xml"/>
  <Override PartName="/xl/worksheets/sheet460.xml" ContentType="application/vnd.openxmlformats-officedocument.spreadsheetml.worksheet+xml"/>
  <Override PartName="/xl/worksheets/sheet461.xml" ContentType="application/vnd.openxmlformats-officedocument.spreadsheetml.worksheet+xml"/>
  <Override PartName="/xl/worksheets/sheet462.xml" ContentType="application/vnd.openxmlformats-officedocument.spreadsheetml.worksheet+xml"/>
  <Override PartName="/xl/worksheets/sheet463.xml" ContentType="application/vnd.openxmlformats-officedocument.spreadsheetml.worksheet+xml"/>
  <Override PartName="/xl/worksheets/sheet464.xml" ContentType="application/vnd.openxmlformats-officedocument.spreadsheetml.worksheet+xml"/>
  <Override PartName="/xl/worksheets/sheet465.xml" ContentType="application/vnd.openxmlformats-officedocument.spreadsheetml.worksheet+xml"/>
  <Override PartName="/xl/worksheets/sheet466.xml" ContentType="application/vnd.openxmlformats-officedocument.spreadsheetml.worksheet+xml"/>
  <Override PartName="/xl/worksheets/sheet467.xml" ContentType="application/vnd.openxmlformats-officedocument.spreadsheetml.worksheet+xml"/>
  <Override PartName="/xl/worksheets/sheet468.xml" ContentType="application/vnd.openxmlformats-officedocument.spreadsheetml.worksheet+xml"/>
  <Override PartName="/xl/worksheets/sheet46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70.xml" ContentType="application/vnd.openxmlformats-officedocument.spreadsheetml.worksheet+xml"/>
  <Override PartName="/xl/worksheets/sheet471.xml" ContentType="application/vnd.openxmlformats-officedocument.spreadsheetml.worksheet+xml"/>
  <Override PartName="/xl/worksheets/sheet472.xml" ContentType="application/vnd.openxmlformats-officedocument.spreadsheetml.worksheet+xml"/>
  <Override PartName="/xl/worksheets/sheet473.xml" ContentType="application/vnd.openxmlformats-officedocument.spreadsheetml.worksheet+xml"/>
  <Override PartName="/xl/worksheets/sheet474.xml" ContentType="application/vnd.openxmlformats-officedocument.spreadsheetml.worksheet+xml"/>
  <Override PartName="/xl/worksheets/sheet475.xml" ContentType="application/vnd.openxmlformats-officedocument.spreadsheetml.worksheet+xml"/>
  <Override PartName="/xl/worksheets/sheet476.xml" ContentType="application/vnd.openxmlformats-officedocument.spreadsheetml.worksheet+xml"/>
  <Override PartName="/xl/worksheets/sheet477.xml" ContentType="application/vnd.openxmlformats-officedocument.spreadsheetml.worksheet+xml"/>
  <Override PartName="/xl/worksheets/sheet478.xml" ContentType="application/vnd.openxmlformats-officedocument.spreadsheetml.worksheet+xml"/>
  <Override PartName="/xl/worksheets/sheet47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80.xml" ContentType="application/vnd.openxmlformats-officedocument.spreadsheetml.worksheet+xml"/>
  <Override PartName="/xl/worksheets/sheet481.xml" ContentType="application/vnd.openxmlformats-officedocument.spreadsheetml.worksheet+xml"/>
  <Override PartName="/xl/worksheets/sheet482.xml" ContentType="application/vnd.openxmlformats-officedocument.spreadsheetml.worksheet+xml"/>
  <Override PartName="/xl/worksheets/sheet483.xml" ContentType="application/vnd.openxmlformats-officedocument.spreadsheetml.worksheet+xml"/>
  <Override PartName="/xl/worksheets/sheet484.xml" ContentType="application/vnd.openxmlformats-officedocument.spreadsheetml.worksheet+xml"/>
  <Override PartName="/xl/worksheets/sheet485.xml" ContentType="application/vnd.openxmlformats-officedocument.spreadsheetml.worksheet+xml"/>
  <Override PartName="/xl/worksheets/sheet486.xml" ContentType="application/vnd.openxmlformats-officedocument.spreadsheetml.worksheet+xml"/>
  <Override PartName="/xl/worksheets/sheet487.xml" ContentType="application/vnd.openxmlformats-officedocument.spreadsheetml.worksheet+xml"/>
  <Override PartName="/xl/worksheets/sheet488.xml" ContentType="application/vnd.openxmlformats-officedocument.spreadsheetml.worksheet+xml"/>
  <Override PartName="/xl/worksheets/sheet489.xml" ContentType="application/vnd.openxmlformats-officedocument.spreadsheetml.worksheet+xml"/>
  <Override PartName="/xl/worksheets/sheet49.xml" ContentType="application/vnd.openxmlformats-officedocument.spreadsheetml.worksheet+xml"/>
  <Override PartName="/xl/worksheets/sheet490.xml" ContentType="application/vnd.openxmlformats-officedocument.spreadsheetml.worksheet+xml"/>
  <Override PartName="/xl/worksheets/sheet491.xml" ContentType="application/vnd.openxmlformats-officedocument.spreadsheetml.worksheet+xml"/>
  <Override PartName="/xl/worksheets/sheet492.xml" ContentType="application/vnd.openxmlformats-officedocument.spreadsheetml.worksheet+xml"/>
  <Override PartName="/xl/worksheets/sheet493.xml" ContentType="application/vnd.openxmlformats-officedocument.spreadsheetml.worksheet+xml"/>
  <Override PartName="/xl/worksheets/sheet494.xml" ContentType="application/vnd.openxmlformats-officedocument.spreadsheetml.worksheet+xml"/>
  <Override PartName="/xl/worksheets/sheet495.xml" ContentType="application/vnd.openxmlformats-officedocument.spreadsheetml.worksheet+xml"/>
  <Override PartName="/xl/worksheets/sheet496.xml" ContentType="application/vnd.openxmlformats-officedocument.spreadsheetml.worksheet+xml"/>
  <Override PartName="/xl/worksheets/sheet497.xml" ContentType="application/vnd.openxmlformats-officedocument.spreadsheetml.worksheet+xml"/>
  <Override PartName="/xl/worksheets/sheet498.xml" ContentType="application/vnd.openxmlformats-officedocument.spreadsheetml.worksheet+xml"/>
  <Override PartName="/xl/worksheets/sheet49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00.xml" ContentType="application/vnd.openxmlformats-officedocument.spreadsheetml.worksheet+xml"/>
  <Override PartName="/xl/worksheets/sheet501.xml" ContentType="application/vnd.openxmlformats-officedocument.spreadsheetml.worksheet+xml"/>
  <Override PartName="/xl/worksheets/sheet502.xml" ContentType="application/vnd.openxmlformats-officedocument.spreadsheetml.worksheet+xml"/>
  <Override PartName="/xl/worksheets/sheet503.xml" ContentType="application/vnd.openxmlformats-officedocument.spreadsheetml.worksheet+xml"/>
  <Override PartName="/xl/worksheets/sheet504.xml" ContentType="application/vnd.openxmlformats-officedocument.spreadsheetml.worksheet+xml"/>
  <Override PartName="/xl/worksheets/sheet505.xml" ContentType="application/vnd.openxmlformats-officedocument.spreadsheetml.worksheet+xml"/>
  <Override PartName="/xl/worksheets/sheet506.xml" ContentType="application/vnd.openxmlformats-officedocument.spreadsheetml.worksheet+xml"/>
  <Override PartName="/xl/worksheets/sheet507.xml" ContentType="application/vnd.openxmlformats-officedocument.spreadsheetml.worksheet+xml"/>
  <Override PartName="/xl/worksheets/sheet508.xml" ContentType="application/vnd.openxmlformats-officedocument.spreadsheetml.worksheet+xml"/>
  <Override PartName="/xl/worksheets/sheet509.xml" ContentType="application/vnd.openxmlformats-officedocument.spreadsheetml.worksheet+xml"/>
  <Override PartName="/xl/worksheets/sheet51.xml" ContentType="application/vnd.openxmlformats-officedocument.spreadsheetml.worksheet+xml"/>
  <Override PartName="/xl/worksheets/sheet510.xml" ContentType="application/vnd.openxmlformats-officedocument.spreadsheetml.worksheet+xml"/>
  <Override PartName="/xl/worksheets/sheet511.xml" ContentType="application/vnd.openxmlformats-officedocument.spreadsheetml.worksheet+xml"/>
  <Override PartName="/xl/worksheets/sheet512.xml" ContentType="application/vnd.openxmlformats-officedocument.spreadsheetml.worksheet+xml"/>
  <Override PartName="/xl/worksheets/sheet513.xml" ContentType="application/vnd.openxmlformats-officedocument.spreadsheetml.worksheet+xml"/>
  <Override PartName="/xl/worksheets/sheet514.xml" ContentType="application/vnd.openxmlformats-officedocument.spreadsheetml.worksheet+xml"/>
  <Override PartName="/xl/worksheets/sheet515.xml" ContentType="application/vnd.openxmlformats-officedocument.spreadsheetml.worksheet+xml"/>
  <Override PartName="/xl/worksheets/sheet516.xml" ContentType="application/vnd.openxmlformats-officedocument.spreadsheetml.worksheet+xml"/>
  <Override PartName="/xl/worksheets/sheet517.xml" ContentType="application/vnd.openxmlformats-officedocument.spreadsheetml.worksheet+xml"/>
  <Override PartName="/xl/worksheets/sheet518.xml" ContentType="application/vnd.openxmlformats-officedocument.spreadsheetml.worksheet+xml"/>
  <Override PartName="/xl/worksheets/sheet519.xml" ContentType="application/vnd.openxmlformats-officedocument.spreadsheetml.worksheet+xml"/>
  <Override PartName="/xl/worksheets/sheet52.xml" ContentType="application/vnd.openxmlformats-officedocument.spreadsheetml.worksheet+xml"/>
  <Override PartName="/xl/worksheets/sheet520.xml" ContentType="application/vnd.openxmlformats-officedocument.spreadsheetml.worksheet+xml"/>
  <Override PartName="/xl/worksheets/sheet521.xml" ContentType="application/vnd.openxmlformats-officedocument.spreadsheetml.worksheet+xml"/>
  <Override PartName="/xl/worksheets/sheet522.xml" ContentType="application/vnd.openxmlformats-officedocument.spreadsheetml.worksheet+xml"/>
  <Override PartName="/xl/worksheets/sheet523.xml" ContentType="application/vnd.openxmlformats-officedocument.spreadsheetml.worksheet+xml"/>
  <Override PartName="/xl/worksheets/sheet524.xml" ContentType="application/vnd.openxmlformats-officedocument.spreadsheetml.worksheet+xml"/>
  <Override PartName="/xl/worksheets/sheet525.xml" ContentType="application/vnd.openxmlformats-officedocument.spreadsheetml.worksheet+xml"/>
  <Override PartName="/xl/worksheets/sheet526.xml" ContentType="application/vnd.openxmlformats-officedocument.spreadsheetml.worksheet+xml"/>
  <Override PartName="/xl/worksheets/sheet527.xml" ContentType="application/vnd.openxmlformats-officedocument.spreadsheetml.worksheet+xml"/>
  <Override PartName="/xl/worksheets/sheet528.xml" ContentType="application/vnd.openxmlformats-officedocument.spreadsheetml.worksheet+xml"/>
  <Override PartName="/xl/worksheets/sheet529.xml" ContentType="application/vnd.openxmlformats-officedocument.spreadsheetml.worksheet+xml"/>
  <Override PartName="/xl/worksheets/sheet53.xml" ContentType="application/vnd.openxmlformats-officedocument.spreadsheetml.worksheet+xml"/>
  <Override PartName="/xl/worksheets/sheet530.xml" ContentType="application/vnd.openxmlformats-officedocument.spreadsheetml.worksheet+xml"/>
  <Override PartName="/xl/worksheets/sheet531.xml" ContentType="application/vnd.openxmlformats-officedocument.spreadsheetml.worksheet+xml"/>
  <Override PartName="/xl/worksheets/sheet532.xml" ContentType="application/vnd.openxmlformats-officedocument.spreadsheetml.worksheet+xml"/>
  <Override PartName="/xl/worksheets/sheet533.xml" ContentType="application/vnd.openxmlformats-officedocument.spreadsheetml.worksheet+xml"/>
  <Override PartName="/xl/worksheets/sheet534.xml" ContentType="application/vnd.openxmlformats-officedocument.spreadsheetml.worksheet+xml"/>
  <Override PartName="/xl/worksheets/sheet535.xml" ContentType="application/vnd.openxmlformats-officedocument.spreadsheetml.worksheet+xml"/>
  <Override PartName="/xl/worksheets/sheet536.xml" ContentType="application/vnd.openxmlformats-officedocument.spreadsheetml.worksheet+xml"/>
  <Override PartName="/xl/worksheets/sheet537.xml" ContentType="application/vnd.openxmlformats-officedocument.spreadsheetml.worksheet+xml"/>
  <Override PartName="/xl/worksheets/sheet538.xml" ContentType="application/vnd.openxmlformats-officedocument.spreadsheetml.worksheet+xml"/>
  <Override PartName="/xl/worksheets/sheet539.xml" ContentType="application/vnd.openxmlformats-officedocument.spreadsheetml.worksheet+xml"/>
  <Override PartName="/xl/worksheets/sheet54.xml" ContentType="application/vnd.openxmlformats-officedocument.spreadsheetml.worksheet+xml"/>
  <Override PartName="/xl/worksheets/sheet540.xml" ContentType="application/vnd.openxmlformats-officedocument.spreadsheetml.worksheet+xml"/>
  <Override PartName="/xl/worksheets/sheet541.xml" ContentType="application/vnd.openxmlformats-officedocument.spreadsheetml.worksheet+xml"/>
  <Override PartName="/xl/worksheets/sheet542.xml" ContentType="application/vnd.openxmlformats-officedocument.spreadsheetml.worksheet+xml"/>
  <Override PartName="/xl/worksheets/sheet543.xml" ContentType="application/vnd.openxmlformats-officedocument.spreadsheetml.worksheet+xml"/>
  <Override PartName="/xl/worksheets/sheet544.xml" ContentType="application/vnd.openxmlformats-officedocument.spreadsheetml.worksheet+xml"/>
  <Override PartName="/xl/worksheets/sheet545.xml" ContentType="application/vnd.openxmlformats-officedocument.spreadsheetml.worksheet+xml"/>
  <Override PartName="/xl/worksheets/sheet546.xml" ContentType="application/vnd.openxmlformats-officedocument.spreadsheetml.worksheet+xml"/>
  <Override PartName="/xl/worksheets/sheet547.xml" ContentType="application/vnd.openxmlformats-officedocument.spreadsheetml.worksheet+xml"/>
  <Override PartName="/xl/worksheets/sheet548.xml" ContentType="application/vnd.openxmlformats-officedocument.spreadsheetml.worksheet+xml"/>
  <Override PartName="/xl/worksheets/sheet549.xml" ContentType="application/vnd.openxmlformats-officedocument.spreadsheetml.worksheet+xml"/>
  <Override PartName="/xl/worksheets/sheet55.xml" ContentType="application/vnd.openxmlformats-officedocument.spreadsheetml.worksheet+xml"/>
  <Override PartName="/xl/worksheets/sheet550.xml" ContentType="application/vnd.openxmlformats-officedocument.spreadsheetml.worksheet+xml"/>
  <Override PartName="/xl/worksheets/sheet551.xml" ContentType="application/vnd.openxmlformats-officedocument.spreadsheetml.worksheet+xml"/>
  <Override PartName="/xl/worksheets/sheet552.xml" ContentType="application/vnd.openxmlformats-officedocument.spreadsheetml.worksheet+xml"/>
  <Override PartName="/xl/worksheets/sheet553.xml" ContentType="application/vnd.openxmlformats-officedocument.spreadsheetml.worksheet+xml"/>
  <Override PartName="/xl/worksheets/sheet554.xml" ContentType="application/vnd.openxmlformats-officedocument.spreadsheetml.worksheet+xml"/>
  <Override PartName="/xl/worksheets/sheet555.xml" ContentType="application/vnd.openxmlformats-officedocument.spreadsheetml.worksheet+xml"/>
  <Override PartName="/xl/worksheets/sheet556.xml" ContentType="application/vnd.openxmlformats-officedocument.spreadsheetml.worksheet+xml"/>
  <Override PartName="/xl/worksheets/sheet557.xml" ContentType="application/vnd.openxmlformats-officedocument.spreadsheetml.worksheet+xml"/>
  <Override PartName="/xl/worksheets/sheet558.xml" ContentType="application/vnd.openxmlformats-officedocument.spreadsheetml.worksheet+xml"/>
  <Override PartName="/xl/worksheets/sheet559.xml" ContentType="application/vnd.openxmlformats-officedocument.spreadsheetml.worksheet+xml"/>
  <Override PartName="/xl/worksheets/sheet56.xml" ContentType="application/vnd.openxmlformats-officedocument.spreadsheetml.worksheet+xml"/>
  <Override PartName="/xl/worksheets/sheet560.xml" ContentType="application/vnd.openxmlformats-officedocument.spreadsheetml.worksheet+xml"/>
  <Override PartName="/xl/worksheets/sheet561.xml" ContentType="application/vnd.openxmlformats-officedocument.spreadsheetml.worksheet+xml"/>
  <Override PartName="/xl/worksheets/sheet562.xml" ContentType="application/vnd.openxmlformats-officedocument.spreadsheetml.worksheet+xml"/>
  <Override PartName="/xl/worksheets/sheet563.xml" ContentType="application/vnd.openxmlformats-officedocument.spreadsheetml.worksheet+xml"/>
  <Override PartName="/xl/worksheets/sheet564.xml" ContentType="application/vnd.openxmlformats-officedocument.spreadsheetml.worksheet+xml"/>
  <Override PartName="/xl/worksheets/sheet565.xml" ContentType="application/vnd.openxmlformats-officedocument.spreadsheetml.worksheet+xml"/>
  <Override PartName="/xl/worksheets/sheet566.xml" ContentType="application/vnd.openxmlformats-officedocument.spreadsheetml.worksheet+xml"/>
  <Override PartName="/xl/worksheets/sheet567.xml" ContentType="application/vnd.openxmlformats-officedocument.spreadsheetml.worksheet+xml"/>
  <Override PartName="/xl/worksheets/sheet568.xml" ContentType="application/vnd.openxmlformats-officedocument.spreadsheetml.worksheet+xml"/>
  <Override PartName="/xl/worksheets/sheet569.xml" ContentType="application/vnd.openxmlformats-officedocument.spreadsheetml.worksheet+xml"/>
  <Override PartName="/xl/worksheets/sheet57.xml" ContentType="application/vnd.openxmlformats-officedocument.spreadsheetml.worksheet+xml"/>
  <Override PartName="/xl/worksheets/sheet570.xml" ContentType="application/vnd.openxmlformats-officedocument.spreadsheetml.worksheet+xml"/>
  <Override PartName="/xl/worksheets/sheet571.xml" ContentType="application/vnd.openxmlformats-officedocument.spreadsheetml.worksheet+xml"/>
  <Override PartName="/xl/worksheets/sheet572.xml" ContentType="application/vnd.openxmlformats-officedocument.spreadsheetml.worksheet+xml"/>
  <Override PartName="/xl/worksheets/sheet573.xml" ContentType="application/vnd.openxmlformats-officedocument.spreadsheetml.worksheet+xml"/>
  <Override PartName="/xl/worksheets/sheet574.xml" ContentType="application/vnd.openxmlformats-officedocument.spreadsheetml.worksheet+xml"/>
  <Override PartName="/xl/worksheets/sheet575.xml" ContentType="application/vnd.openxmlformats-officedocument.spreadsheetml.worksheet+xml"/>
  <Override PartName="/xl/worksheets/sheet576.xml" ContentType="application/vnd.openxmlformats-officedocument.spreadsheetml.worksheet+xml"/>
  <Override PartName="/xl/worksheets/sheet577.xml" ContentType="application/vnd.openxmlformats-officedocument.spreadsheetml.worksheet+xml"/>
  <Override PartName="/xl/worksheets/sheet578.xml" ContentType="application/vnd.openxmlformats-officedocument.spreadsheetml.worksheet+xml"/>
  <Override PartName="/xl/worksheets/sheet57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80.xml" ContentType="application/vnd.openxmlformats-officedocument.spreadsheetml.worksheet+xml"/>
  <Override PartName="/xl/worksheets/sheet581.xml" ContentType="application/vnd.openxmlformats-officedocument.spreadsheetml.worksheet+xml"/>
  <Override PartName="/xl/worksheets/sheet582.xml" ContentType="application/vnd.openxmlformats-officedocument.spreadsheetml.worksheet+xml"/>
  <Override PartName="/xl/worksheets/sheet583.xml" ContentType="application/vnd.openxmlformats-officedocument.spreadsheetml.worksheet+xml"/>
  <Override PartName="/xl/worksheets/sheet584.xml" ContentType="application/vnd.openxmlformats-officedocument.spreadsheetml.worksheet+xml"/>
  <Override PartName="/xl/worksheets/sheet585.xml" ContentType="application/vnd.openxmlformats-officedocument.spreadsheetml.worksheet+xml"/>
  <Override PartName="/xl/worksheets/sheet586.xml" ContentType="application/vnd.openxmlformats-officedocument.spreadsheetml.worksheet+xml"/>
  <Override PartName="/xl/worksheets/sheet587.xml" ContentType="application/vnd.openxmlformats-officedocument.spreadsheetml.worksheet+xml"/>
  <Override PartName="/xl/worksheets/sheet588.xml" ContentType="application/vnd.openxmlformats-officedocument.spreadsheetml.worksheet+xml"/>
  <Override PartName="/xl/worksheets/sheet589.xml" ContentType="application/vnd.openxmlformats-officedocument.spreadsheetml.worksheet+xml"/>
  <Override PartName="/xl/worksheets/sheet59.xml" ContentType="application/vnd.openxmlformats-officedocument.spreadsheetml.worksheet+xml"/>
  <Override PartName="/xl/worksheets/sheet590.xml" ContentType="application/vnd.openxmlformats-officedocument.spreadsheetml.worksheet+xml"/>
  <Override PartName="/xl/worksheets/sheet591.xml" ContentType="application/vnd.openxmlformats-officedocument.spreadsheetml.worksheet+xml"/>
  <Override PartName="/xl/worksheets/sheet592.xml" ContentType="application/vnd.openxmlformats-officedocument.spreadsheetml.worksheet+xml"/>
  <Override PartName="/xl/worksheets/sheet593.xml" ContentType="application/vnd.openxmlformats-officedocument.spreadsheetml.worksheet+xml"/>
  <Override PartName="/xl/worksheets/sheet594.xml" ContentType="application/vnd.openxmlformats-officedocument.spreadsheetml.worksheet+xml"/>
  <Override PartName="/xl/worksheets/sheet595.xml" ContentType="application/vnd.openxmlformats-officedocument.spreadsheetml.worksheet+xml"/>
  <Override PartName="/xl/worksheets/sheet596.xml" ContentType="application/vnd.openxmlformats-officedocument.spreadsheetml.worksheet+xml"/>
  <Override PartName="/xl/worksheets/sheet597.xml" ContentType="application/vnd.openxmlformats-officedocument.spreadsheetml.worksheet+xml"/>
  <Override PartName="/xl/worksheets/sheet598.xml" ContentType="application/vnd.openxmlformats-officedocument.spreadsheetml.worksheet+xml"/>
  <Override PartName="/xl/worksheets/sheet59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00.xml" ContentType="application/vnd.openxmlformats-officedocument.spreadsheetml.worksheet+xml"/>
  <Override PartName="/xl/worksheets/sheet601.xml" ContentType="application/vnd.openxmlformats-officedocument.spreadsheetml.worksheet+xml"/>
  <Override PartName="/xl/worksheets/sheet602.xml" ContentType="application/vnd.openxmlformats-officedocument.spreadsheetml.worksheet+xml"/>
  <Override PartName="/xl/worksheets/sheet603.xml" ContentType="application/vnd.openxmlformats-officedocument.spreadsheetml.worksheet+xml"/>
  <Override PartName="/xl/worksheets/sheet604.xml" ContentType="application/vnd.openxmlformats-officedocument.spreadsheetml.worksheet+xml"/>
  <Override PartName="/xl/worksheets/sheet605.xml" ContentType="application/vnd.openxmlformats-officedocument.spreadsheetml.worksheet+xml"/>
  <Override PartName="/xl/worksheets/sheet606.xml" ContentType="application/vnd.openxmlformats-officedocument.spreadsheetml.worksheet+xml"/>
  <Override PartName="/xl/worksheets/sheet607.xml" ContentType="application/vnd.openxmlformats-officedocument.spreadsheetml.worksheet+xml"/>
  <Override PartName="/xl/worksheets/sheet608.xml" ContentType="application/vnd.openxmlformats-officedocument.spreadsheetml.worksheet+xml"/>
  <Override PartName="/xl/worksheets/sheet60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10.xml" ContentType="application/vnd.openxmlformats-officedocument.spreadsheetml.worksheet+xml"/>
  <Override PartName="/xl/worksheets/sheet611.xml" ContentType="application/vnd.openxmlformats-officedocument.spreadsheetml.worksheet+xml"/>
  <Override PartName="/xl/worksheets/sheet612.xml" ContentType="application/vnd.openxmlformats-officedocument.spreadsheetml.worksheet+xml"/>
  <Override PartName="/xl/worksheets/sheet613.xml" ContentType="application/vnd.openxmlformats-officedocument.spreadsheetml.worksheet+xml"/>
  <Override PartName="/xl/worksheets/sheet614.xml" ContentType="application/vnd.openxmlformats-officedocument.spreadsheetml.worksheet+xml"/>
  <Override PartName="/xl/worksheets/sheet615.xml" ContentType="application/vnd.openxmlformats-officedocument.spreadsheetml.worksheet+xml"/>
  <Override PartName="/xl/worksheets/sheet616.xml" ContentType="application/vnd.openxmlformats-officedocument.spreadsheetml.worksheet+xml"/>
  <Override PartName="/xl/worksheets/sheet617.xml" ContentType="application/vnd.openxmlformats-officedocument.spreadsheetml.worksheet+xml"/>
  <Override PartName="/xl/worksheets/sheet618.xml" ContentType="application/vnd.openxmlformats-officedocument.spreadsheetml.worksheet+xml"/>
  <Override PartName="/xl/worksheets/sheet619.xml" ContentType="application/vnd.openxmlformats-officedocument.spreadsheetml.worksheet+xml"/>
  <Override PartName="/xl/worksheets/sheet62.xml" ContentType="application/vnd.openxmlformats-officedocument.spreadsheetml.worksheet+xml"/>
  <Override PartName="/xl/worksheets/sheet620.xml" ContentType="application/vnd.openxmlformats-officedocument.spreadsheetml.worksheet+xml"/>
  <Override PartName="/xl/worksheets/sheet621.xml" ContentType="application/vnd.openxmlformats-officedocument.spreadsheetml.worksheet+xml"/>
  <Override PartName="/xl/worksheets/sheet622.xml" ContentType="application/vnd.openxmlformats-officedocument.spreadsheetml.worksheet+xml"/>
  <Override PartName="/xl/worksheets/sheet623.xml" ContentType="application/vnd.openxmlformats-officedocument.spreadsheetml.worksheet+xml"/>
  <Override PartName="/xl/worksheets/sheet624.xml" ContentType="application/vnd.openxmlformats-officedocument.spreadsheetml.worksheet+xml"/>
  <Override PartName="/xl/worksheets/sheet625.xml" ContentType="application/vnd.openxmlformats-officedocument.spreadsheetml.worksheet+xml"/>
  <Override PartName="/xl/worksheets/sheet626.xml" ContentType="application/vnd.openxmlformats-officedocument.spreadsheetml.worksheet+xml"/>
  <Override PartName="/xl/worksheets/sheet627.xml" ContentType="application/vnd.openxmlformats-officedocument.spreadsheetml.worksheet+xml"/>
  <Override PartName="/xl/worksheets/sheet628.xml" ContentType="application/vnd.openxmlformats-officedocument.spreadsheetml.worksheet+xml"/>
  <Override PartName="/xl/worksheets/sheet629.xml" ContentType="application/vnd.openxmlformats-officedocument.spreadsheetml.worksheet+xml"/>
  <Override PartName="/xl/worksheets/sheet63.xml" ContentType="application/vnd.openxmlformats-officedocument.spreadsheetml.worksheet+xml"/>
  <Override PartName="/xl/worksheets/sheet630.xml" ContentType="application/vnd.openxmlformats-officedocument.spreadsheetml.worksheet+xml"/>
  <Override PartName="/xl/worksheets/sheet631.xml" ContentType="application/vnd.openxmlformats-officedocument.spreadsheetml.worksheet+xml"/>
  <Override PartName="/xl/worksheets/sheet632.xml" ContentType="application/vnd.openxmlformats-officedocument.spreadsheetml.worksheet+xml"/>
  <Override PartName="/xl/worksheets/sheet633.xml" ContentType="application/vnd.openxmlformats-officedocument.spreadsheetml.worksheet+xml"/>
  <Override PartName="/xl/worksheets/sheet634.xml" ContentType="application/vnd.openxmlformats-officedocument.spreadsheetml.worksheet+xml"/>
  <Override PartName="/xl/worksheets/sheet635.xml" ContentType="application/vnd.openxmlformats-officedocument.spreadsheetml.worksheet+xml"/>
  <Override PartName="/xl/worksheets/sheet636.xml" ContentType="application/vnd.openxmlformats-officedocument.spreadsheetml.worksheet+xml"/>
  <Override PartName="/xl/worksheets/sheet637.xml" ContentType="application/vnd.openxmlformats-officedocument.spreadsheetml.worksheet+xml"/>
  <Override PartName="/xl/worksheets/sheet638.xml" ContentType="application/vnd.openxmlformats-officedocument.spreadsheetml.worksheet+xml"/>
  <Override PartName="/xl/worksheets/sheet639.xml" ContentType="application/vnd.openxmlformats-officedocument.spreadsheetml.worksheet+xml"/>
  <Override PartName="/xl/worksheets/sheet64.xml" ContentType="application/vnd.openxmlformats-officedocument.spreadsheetml.worksheet+xml"/>
  <Override PartName="/xl/worksheets/sheet640.xml" ContentType="application/vnd.openxmlformats-officedocument.spreadsheetml.worksheet+xml"/>
  <Override PartName="/xl/worksheets/sheet641.xml" ContentType="application/vnd.openxmlformats-officedocument.spreadsheetml.worksheet+xml"/>
  <Override PartName="/xl/worksheets/sheet642.xml" ContentType="application/vnd.openxmlformats-officedocument.spreadsheetml.worksheet+xml"/>
  <Override PartName="/xl/worksheets/sheet643.xml" ContentType="application/vnd.openxmlformats-officedocument.spreadsheetml.worksheet+xml"/>
  <Override PartName="/xl/worksheets/sheet644.xml" ContentType="application/vnd.openxmlformats-officedocument.spreadsheetml.worksheet+xml"/>
  <Override PartName="/xl/worksheets/sheet645.xml" ContentType="application/vnd.openxmlformats-officedocument.spreadsheetml.worksheet+xml"/>
  <Override PartName="/xl/worksheets/sheet646.xml" ContentType="application/vnd.openxmlformats-officedocument.spreadsheetml.worksheet+xml"/>
  <Override PartName="/xl/worksheets/sheet647.xml" ContentType="application/vnd.openxmlformats-officedocument.spreadsheetml.worksheet+xml"/>
  <Override PartName="/xl/worksheets/sheet648.xml" ContentType="application/vnd.openxmlformats-officedocument.spreadsheetml.worksheet+xml"/>
  <Override PartName="/xl/worksheets/sheet649.xml" ContentType="application/vnd.openxmlformats-officedocument.spreadsheetml.worksheet+xml"/>
  <Override PartName="/xl/worksheets/sheet65.xml" ContentType="application/vnd.openxmlformats-officedocument.spreadsheetml.worksheet+xml"/>
  <Override PartName="/xl/worksheets/sheet650.xml" ContentType="application/vnd.openxmlformats-officedocument.spreadsheetml.worksheet+xml"/>
  <Override PartName="/xl/worksheets/sheet651.xml" ContentType="application/vnd.openxmlformats-officedocument.spreadsheetml.worksheet+xml"/>
  <Override PartName="/xl/worksheets/sheet652.xml" ContentType="application/vnd.openxmlformats-officedocument.spreadsheetml.worksheet+xml"/>
  <Override PartName="/xl/worksheets/sheet653.xml" ContentType="application/vnd.openxmlformats-officedocument.spreadsheetml.worksheet+xml"/>
  <Override PartName="/xl/worksheets/sheet654.xml" ContentType="application/vnd.openxmlformats-officedocument.spreadsheetml.worksheet+xml"/>
  <Override PartName="/xl/worksheets/sheet655.xml" ContentType="application/vnd.openxmlformats-officedocument.spreadsheetml.worksheet+xml"/>
  <Override PartName="/xl/worksheets/sheet656.xml" ContentType="application/vnd.openxmlformats-officedocument.spreadsheetml.worksheet+xml"/>
  <Override PartName="/xl/worksheets/sheet657.xml" ContentType="application/vnd.openxmlformats-officedocument.spreadsheetml.worksheet+xml"/>
  <Override PartName="/xl/worksheets/sheet658.xml" ContentType="application/vnd.openxmlformats-officedocument.spreadsheetml.worksheet+xml"/>
  <Override PartName="/xl/worksheets/sheet659.xml" ContentType="application/vnd.openxmlformats-officedocument.spreadsheetml.worksheet+xml"/>
  <Override PartName="/xl/worksheets/sheet66.xml" ContentType="application/vnd.openxmlformats-officedocument.spreadsheetml.worksheet+xml"/>
  <Override PartName="/xl/worksheets/sheet660.xml" ContentType="application/vnd.openxmlformats-officedocument.spreadsheetml.worksheet+xml"/>
  <Override PartName="/xl/worksheets/sheet661.xml" ContentType="application/vnd.openxmlformats-officedocument.spreadsheetml.worksheet+xml"/>
  <Override PartName="/xl/worksheets/sheet662.xml" ContentType="application/vnd.openxmlformats-officedocument.spreadsheetml.worksheet+xml"/>
  <Override PartName="/xl/worksheets/sheet663.xml" ContentType="application/vnd.openxmlformats-officedocument.spreadsheetml.worksheet+xml"/>
  <Override PartName="/xl/worksheets/sheet664.xml" ContentType="application/vnd.openxmlformats-officedocument.spreadsheetml.worksheet+xml"/>
  <Override PartName="/xl/worksheets/sheet665.xml" ContentType="application/vnd.openxmlformats-officedocument.spreadsheetml.worksheet+xml"/>
  <Override PartName="/xl/worksheets/sheet666.xml" ContentType="application/vnd.openxmlformats-officedocument.spreadsheetml.worksheet+xml"/>
  <Override PartName="/xl/worksheets/sheet667.xml" ContentType="application/vnd.openxmlformats-officedocument.spreadsheetml.worksheet+xml"/>
  <Override PartName="/xl/worksheets/sheet668.xml" ContentType="application/vnd.openxmlformats-officedocument.spreadsheetml.worksheet+xml"/>
  <Override PartName="/xl/worksheets/sheet669.xml" ContentType="application/vnd.openxmlformats-officedocument.spreadsheetml.worksheet+xml"/>
  <Override PartName="/xl/worksheets/sheet67.xml" ContentType="application/vnd.openxmlformats-officedocument.spreadsheetml.worksheet+xml"/>
  <Override PartName="/xl/worksheets/sheet670.xml" ContentType="application/vnd.openxmlformats-officedocument.spreadsheetml.worksheet+xml"/>
  <Override PartName="/xl/worksheets/sheet671.xml" ContentType="application/vnd.openxmlformats-officedocument.spreadsheetml.worksheet+xml"/>
  <Override PartName="/xl/worksheets/sheet672.xml" ContentType="application/vnd.openxmlformats-officedocument.spreadsheetml.worksheet+xml"/>
  <Override PartName="/xl/worksheets/sheet673.xml" ContentType="application/vnd.openxmlformats-officedocument.spreadsheetml.worksheet+xml"/>
  <Override PartName="/xl/worksheets/sheet674.xml" ContentType="application/vnd.openxmlformats-officedocument.spreadsheetml.worksheet+xml"/>
  <Override PartName="/xl/worksheets/sheet675.xml" ContentType="application/vnd.openxmlformats-officedocument.spreadsheetml.worksheet+xml"/>
  <Override PartName="/xl/worksheets/sheet676.xml" ContentType="application/vnd.openxmlformats-officedocument.spreadsheetml.worksheet+xml"/>
  <Override PartName="/xl/worksheets/sheet677.xml" ContentType="application/vnd.openxmlformats-officedocument.spreadsheetml.worksheet+xml"/>
  <Override PartName="/xl/worksheets/sheet678.xml" ContentType="application/vnd.openxmlformats-officedocument.spreadsheetml.worksheet+xml"/>
  <Override PartName="/xl/worksheets/sheet679.xml" ContentType="application/vnd.openxmlformats-officedocument.spreadsheetml.worksheet+xml"/>
  <Override PartName="/xl/worksheets/sheet68.xml" ContentType="application/vnd.openxmlformats-officedocument.spreadsheetml.worksheet+xml"/>
  <Override PartName="/xl/worksheets/sheet680.xml" ContentType="application/vnd.openxmlformats-officedocument.spreadsheetml.worksheet+xml"/>
  <Override PartName="/xl/worksheets/sheet681.xml" ContentType="application/vnd.openxmlformats-officedocument.spreadsheetml.worksheet+xml"/>
  <Override PartName="/xl/worksheets/sheet682.xml" ContentType="application/vnd.openxmlformats-officedocument.spreadsheetml.worksheet+xml"/>
  <Override PartName="/xl/worksheets/sheet683.xml" ContentType="application/vnd.openxmlformats-officedocument.spreadsheetml.worksheet+xml"/>
  <Override PartName="/xl/worksheets/sheet684.xml" ContentType="application/vnd.openxmlformats-officedocument.spreadsheetml.worksheet+xml"/>
  <Override PartName="/xl/worksheets/sheet685.xml" ContentType="application/vnd.openxmlformats-officedocument.spreadsheetml.worksheet+xml"/>
  <Override PartName="/xl/worksheets/sheet686.xml" ContentType="application/vnd.openxmlformats-officedocument.spreadsheetml.worksheet+xml"/>
  <Override PartName="/xl/worksheets/sheet687.xml" ContentType="application/vnd.openxmlformats-officedocument.spreadsheetml.worksheet+xml"/>
  <Override PartName="/xl/worksheets/sheet688.xml" ContentType="application/vnd.openxmlformats-officedocument.spreadsheetml.worksheet+xml"/>
  <Override PartName="/xl/worksheets/sheet689.xml" ContentType="application/vnd.openxmlformats-officedocument.spreadsheetml.worksheet+xml"/>
  <Override PartName="/xl/worksheets/sheet69.xml" ContentType="application/vnd.openxmlformats-officedocument.spreadsheetml.worksheet+xml"/>
  <Override PartName="/xl/worksheets/sheet690.xml" ContentType="application/vnd.openxmlformats-officedocument.spreadsheetml.worksheet+xml"/>
  <Override PartName="/xl/worksheets/sheet691.xml" ContentType="application/vnd.openxmlformats-officedocument.spreadsheetml.worksheet+xml"/>
  <Override PartName="/xl/worksheets/sheet692.xml" ContentType="application/vnd.openxmlformats-officedocument.spreadsheetml.worksheet+xml"/>
  <Override PartName="/xl/worksheets/sheet693.xml" ContentType="application/vnd.openxmlformats-officedocument.spreadsheetml.worksheet+xml"/>
  <Override PartName="/xl/worksheets/sheet694.xml" ContentType="application/vnd.openxmlformats-officedocument.spreadsheetml.worksheet+xml"/>
  <Override PartName="/xl/worksheets/sheet695.xml" ContentType="application/vnd.openxmlformats-officedocument.spreadsheetml.worksheet+xml"/>
  <Override PartName="/xl/worksheets/sheet696.xml" ContentType="application/vnd.openxmlformats-officedocument.spreadsheetml.worksheet+xml"/>
  <Override PartName="/xl/worksheets/sheet697.xml" ContentType="application/vnd.openxmlformats-officedocument.spreadsheetml.worksheet+xml"/>
  <Override PartName="/xl/worksheets/sheet698.xml" ContentType="application/vnd.openxmlformats-officedocument.spreadsheetml.worksheet+xml"/>
  <Override PartName="/xl/worksheets/sheet69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00.xml" ContentType="application/vnd.openxmlformats-officedocument.spreadsheetml.worksheet+xml"/>
  <Override PartName="/xl/worksheets/sheet701.xml" ContentType="application/vnd.openxmlformats-officedocument.spreadsheetml.worksheet+xml"/>
  <Override PartName="/xl/worksheets/sheet702.xml" ContentType="application/vnd.openxmlformats-officedocument.spreadsheetml.worksheet+xml"/>
  <Override PartName="/xl/worksheets/sheet703.xml" ContentType="application/vnd.openxmlformats-officedocument.spreadsheetml.worksheet+xml"/>
  <Override PartName="/xl/worksheets/sheet704.xml" ContentType="application/vnd.openxmlformats-officedocument.spreadsheetml.worksheet+xml"/>
  <Override PartName="/xl/worksheets/sheet705.xml" ContentType="application/vnd.openxmlformats-officedocument.spreadsheetml.worksheet+xml"/>
  <Override PartName="/xl/worksheets/sheet706.xml" ContentType="application/vnd.openxmlformats-officedocument.spreadsheetml.worksheet+xml"/>
  <Override PartName="/xl/worksheets/sheet707.xml" ContentType="application/vnd.openxmlformats-officedocument.spreadsheetml.worksheet+xml"/>
  <Override PartName="/xl/worksheets/sheet708.xml" ContentType="application/vnd.openxmlformats-officedocument.spreadsheetml.worksheet+xml"/>
  <Override PartName="/xl/worksheets/sheet709.xml" ContentType="application/vnd.openxmlformats-officedocument.spreadsheetml.worksheet+xml"/>
  <Override PartName="/xl/worksheets/sheet71.xml" ContentType="application/vnd.openxmlformats-officedocument.spreadsheetml.worksheet+xml"/>
  <Override PartName="/xl/worksheets/sheet710.xml" ContentType="application/vnd.openxmlformats-officedocument.spreadsheetml.worksheet+xml"/>
  <Override PartName="/xl/worksheets/sheet711.xml" ContentType="application/vnd.openxmlformats-officedocument.spreadsheetml.worksheet+xml"/>
  <Override PartName="/xl/worksheets/sheet712.xml" ContentType="application/vnd.openxmlformats-officedocument.spreadsheetml.worksheet+xml"/>
  <Override PartName="/xl/worksheets/sheet713.xml" ContentType="application/vnd.openxmlformats-officedocument.spreadsheetml.worksheet+xml"/>
  <Override PartName="/xl/worksheets/sheet714.xml" ContentType="application/vnd.openxmlformats-officedocument.spreadsheetml.worksheet+xml"/>
  <Override PartName="/xl/worksheets/sheet715.xml" ContentType="application/vnd.openxmlformats-officedocument.spreadsheetml.worksheet+xml"/>
  <Override PartName="/xl/worksheets/sheet716.xml" ContentType="application/vnd.openxmlformats-officedocument.spreadsheetml.worksheet+xml"/>
  <Override PartName="/xl/worksheets/sheet717.xml" ContentType="application/vnd.openxmlformats-officedocument.spreadsheetml.worksheet+xml"/>
  <Override PartName="/xl/worksheets/sheet718.xml" ContentType="application/vnd.openxmlformats-officedocument.spreadsheetml.worksheet+xml"/>
  <Override PartName="/xl/worksheets/sheet719.xml" ContentType="application/vnd.openxmlformats-officedocument.spreadsheetml.worksheet+xml"/>
  <Override PartName="/xl/worksheets/sheet72.xml" ContentType="application/vnd.openxmlformats-officedocument.spreadsheetml.worksheet+xml"/>
  <Override PartName="/xl/worksheets/sheet720.xml" ContentType="application/vnd.openxmlformats-officedocument.spreadsheetml.worksheet+xml"/>
  <Override PartName="/xl/worksheets/sheet721.xml" ContentType="application/vnd.openxmlformats-officedocument.spreadsheetml.worksheet+xml"/>
  <Override PartName="/xl/worksheets/sheet722.xml" ContentType="application/vnd.openxmlformats-officedocument.spreadsheetml.worksheet+xml"/>
  <Override PartName="/xl/worksheets/sheet723.xml" ContentType="application/vnd.openxmlformats-officedocument.spreadsheetml.worksheet+xml"/>
  <Override PartName="/xl/worksheets/sheet724.xml" ContentType="application/vnd.openxmlformats-officedocument.spreadsheetml.worksheet+xml"/>
  <Override PartName="/xl/worksheets/sheet725.xml" ContentType="application/vnd.openxmlformats-officedocument.spreadsheetml.worksheet+xml"/>
  <Override PartName="/xl/worksheets/sheet726.xml" ContentType="application/vnd.openxmlformats-officedocument.spreadsheetml.worksheet+xml"/>
  <Override PartName="/xl/worksheets/sheet727.xml" ContentType="application/vnd.openxmlformats-officedocument.spreadsheetml.worksheet+xml"/>
  <Override PartName="/xl/worksheets/sheet728.xml" ContentType="application/vnd.openxmlformats-officedocument.spreadsheetml.worksheet+xml"/>
  <Override PartName="/xl/worksheets/sheet729.xml" ContentType="application/vnd.openxmlformats-officedocument.spreadsheetml.worksheet+xml"/>
  <Override PartName="/xl/worksheets/sheet73.xml" ContentType="application/vnd.openxmlformats-officedocument.spreadsheetml.worksheet+xml"/>
  <Override PartName="/xl/worksheets/sheet730.xml" ContentType="application/vnd.openxmlformats-officedocument.spreadsheetml.worksheet+xml"/>
  <Override PartName="/xl/worksheets/sheet731.xml" ContentType="application/vnd.openxmlformats-officedocument.spreadsheetml.worksheet+xml"/>
  <Override PartName="/xl/worksheets/sheet732.xml" ContentType="application/vnd.openxmlformats-officedocument.spreadsheetml.worksheet+xml"/>
  <Override PartName="/xl/worksheets/sheet733.xml" ContentType="application/vnd.openxmlformats-officedocument.spreadsheetml.worksheet+xml"/>
  <Override PartName="/xl/worksheets/sheet734.xml" ContentType="application/vnd.openxmlformats-officedocument.spreadsheetml.worksheet+xml"/>
  <Override PartName="/xl/worksheets/sheet735.xml" ContentType="application/vnd.openxmlformats-officedocument.spreadsheetml.worksheet+xml"/>
  <Override PartName="/xl/worksheets/sheet736.xml" ContentType="application/vnd.openxmlformats-officedocument.spreadsheetml.worksheet+xml"/>
  <Override PartName="/xl/worksheets/sheet737.xml" ContentType="application/vnd.openxmlformats-officedocument.spreadsheetml.worksheet+xml"/>
  <Override PartName="/xl/worksheets/sheet738.xml" ContentType="application/vnd.openxmlformats-officedocument.spreadsheetml.worksheet+xml"/>
  <Override PartName="/xl/worksheets/sheet739.xml" ContentType="application/vnd.openxmlformats-officedocument.spreadsheetml.worksheet+xml"/>
  <Override PartName="/xl/worksheets/sheet74.xml" ContentType="application/vnd.openxmlformats-officedocument.spreadsheetml.worksheet+xml"/>
  <Override PartName="/xl/worksheets/sheet740.xml" ContentType="application/vnd.openxmlformats-officedocument.spreadsheetml.worksheet+xml"/>
  <Override PartName="/xl/worksheets/sheet741.xml" ContentType="application/vnd.openxmlformats-officedocument.spreadsheetml.worksheet+xml"/>
  <Override PartName="/xl/worksheets/sheet742.xml" ContentType="application/vnd.openxmlformats-officedocument.spreadsheetml.worksheet+xml"/>
  <Override PartName="/xl/worksheets/sheet743.xml" ContentType="application/vnd.openxmlformats-officedocument.spreadsheetml.worksheet+xml"/>
  <Override PartName="/xl/worksheets/sheet744.xml" ContentType="application/vnd.openxmlformats-officedocument.spreadsheetml.worksheet+xml"/>
  <Override PartName="/xl/worksheets/sheet745.xml" ContentType="application/vnd.openxmlformats-officedocument.spreadsheetml.worksheet+xml"/>
  <Override PartName="/xl/worksheets/sheet746.xml" ContentType="application/vnd.openxmlformats-officedocument.spreadsheetml.worksheet+xml"/>
  <Override PartName="/xl/worksheets/sheet747.xml" ContentType="application/vnd.openxmlformats-officedocument.spreadsheetml.worksheet+xml"/>
  <Override PartName="/xl/worksheets/sheet748.xml" ContentType="application/vnd.openxmlformats-officedocument.spreadsheetml.worksheet+xml"/>
  <Override PartName="/xl/worksheets/sheet749.xml" ContentType="application/vnd.openxmlformats-officedocument.spreadsheetml.worksheet+xml"/>
  <Override PartName="/xl/worksheets/sheet75.xml" ContentType="application/vnd.openxmlformats-officedocument.spreadsheetml.worksheet+xml"/>
  <Override PartName="/xl/worksheets/sheet750.xml" ContentType="application/vnd.openxmlformats-officedocument.spreadsheetml.worksheet+xml"/>
  <Override PartName="/xl/worksheets/sheet751.xml" ContentType="application/vnd.openxmlformats-officedocument.spreadsheetml.worksheet+xml"/>
  <Override PartName="/xl/worksheets/sheet752.xml" ContentType="application/vnd.openxmlformats-officedocument.spreadsheetml.worksheet+xml"/>
  <Override PartName="/xl/worksheets/sheet753.xml" ContentType="application/vnd.openxmlformats-officedocument.spreadsheetml.worksheet+xml"/>
  <Override PartName="/xl/worksheets/sheet754.xml" ContentType="application/vnd.openxmlformats-officedocument.spreadsheetml.worksheet+xml"/>
  <Override PartName="/xl/worksheets/sheet755.xml" ContentType="application/vnd.openxmlformats-officedocument.spreadsheetml.worksheet+xml"/>
  <Override PartName="/xl/worksheets/sheet756.xml" ContentType="application/vnd.openxmlformats-officedocument.spreadsheetml.worksheet+xml"/>
  <Override PartName="/xl/worksheets/sheet757.xml" ContentType="application/vnd.openxmlformats-officedocument.spreadsheetml.worksheet+xml"/>
  <Override PartName="/xl/worksheets/sheet758.xml" ContentType="application/vnd.openxmlformats-officedocument.spreadsheetml.worksheet+xml"/>
  <Override PartName="/xl/worksheets/sheet759.xml" ContentType="application/vnd.openxmlformats-officedocument.spreadsheetml.worksheet+xml"/>
  <Override PartName="/xl/worksheets/sheet76.xml" ContentType="application/vnd.openxmlformats-officedocument.spreadsheetml.worksheet+xml"/>
  <Override PartName="/xl/worksheets/sheet760.xml" ContentType="application/vnd.openxmlformats-officedocument.spreadsheetml.worksheet+xml"/>
  <Override PartName="/xl/worksheets/sheet761.xml" ContentType="application/vnd.openxmlformats-officedocument.spreadsheetml.worksheet+xml"/>
  <Override PartName="/xl/worksheets/sheet762.xml" ContentType="application/vnd.openxmlformats-officedocument.spreadsheetml.worksheet+xml"/>
  <Override PartName="/xl/worksheets/sheet763.xml" ContentType="application/vnd.openxmlformats-officedocument.spreadsheetml.worksheet+xml"/>
  <Override PartName="/xl/worksheets/sheet764.xml" ContentType="application/vnd.openxmlformats-officedocument.spreadsheetml.worksheet+xml"/>
  <Override PartName="/xl/worksheets/sheet765.xml" ContentType="application/vnd.openxmlformats-officedocument.spreadsheetml.worksheet+xml"/>
  <Override PartName="/xl/worksheets/sheet766.xml" ContentType="application/vnd.openxmlformats-officedocument.spreadsheetml.worksheet+xml"/>
  <Override PartName="/xl/worksheets/sheet767.xml" ContentType="application/vnd.openxmlformats-officedocument.spreadsheetml.worksheet+xml"/>
  <Override PartName="/xl/worksheets/sheet768.xml" ContentType="application/vnd.openxmlformats-officedocument.spreadsheetml.worksheet+xml"/>
  <Override PartName="/xl/worksheets/sheet769.xml" ContentType="application/vnd.openxmlformats-officedocument.spreadsheetml.worksheet+xml"/>
  <Override PartName="/xl/worksheets/sheet77.xml" ContentType="application/vnd.openxmlformats-officedocument.spreadsheetml.worksheet+xml"/>
  <Override PartName="/xl/worksheets/sheet770.xml" ContentType="application/vnd.openxmlformats-officedocument.spreadsheetml.worksheet+xml"/>
  <Override PartName="/xl/worksheets/sheet771.xml" ContentType="application/vnd.openxmlformats-officedocument.spreadsheetml.worksheet+xml"/>
  <Override PartName="/xl/worksheets/sheet772.xml" ContentType="application/vnd.openxmlformats-officedocument.spreadsheetml.worksheet+xml"/>
  <Override PartName="/xl/worksheets/sheet773.xml" ContentType="application/vnd.openxmlformats-officedocument.spreadsheetml.worksheet+xml"/>
  <Override PartName="/xl/worksheets/sheet774.xml" ContentType="application/vnd.openxmlformats-officedocument.spreadsheetml.worksheet+xml"/>
  <Override PartName="/xl/worksheets/sheet775.xml" ContentType="application/vnd.openxmlformats-officedocument.spreadsheetml.worksheet+xml"/>
  <Override PartName="/xl/worksheets/sheet776.xml" ContentType="application/vnd.openxmlformats-officedocument.spreadsheetml.worksheet+xml"/>
  <Override PartName="/xl/worksheets/sheet777.xml" ContentType="application/vnd.openxmlformats-officedocument.spreadsheetml.worksheet+xml"/>
  <Override PartName="/xl/worksheets/sheet778.xml" ContentType="application/vnd.openxmlformats-officedocument.spreadsheetml.worksheet+xml"/>
  <Override PartName="/xl/worksheets/sheet7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80.xml" ContentType="application/vnd.openxmlformats-officedocument.spreadsheetml.worksheet+xml"/>
  <Override PartName="/xl/worksheets/sheet781.xml" ContentType="application/vnd.openxmlformats-officedocument.spreadsheetml.worksheet+xml"/>
  <Override PartName="/xl/worksheets/sheet782.xml" ContentType="application/vnd.openxmlformats-officedocument.spreadsheetml.worksheet+xml"/>
  <Override PartName="/xl/worksheets/sheet783.xml" ContentType="application/vnd.openxmlformats-officedocument.spreadsheetml.worksheet+xml"/>
  <Override PartName="/xl/worksheets/sheet784.xml" ContentType="application/vnd.openxmlformats-officedocument.spreadsheetml.worksheet+xml"/>
  <Override PartName="/xl/worksheets/sheet785.xml" ContentType="application/vnd.openxmlformats-officedocument.spreadsheetml.worksheet+xml"/>
  <Override PartName="/xl/worksheets/sheet786.xml" ContentType="application/vnd.openxmlformats-officedocument.spreadsheetml.worksheet+xml"/>
  <Override PartName="/xl/worksheets/sheet787.xml" ContentType="application/vnd.openxmlformats-officedocument.spreadsheetml.worksheet+xml"/>
  <Override PartName="/xl/worksheets/sheet788.xml" ContentType="application/vnd.openxmlformats-officedocument.spreadsheetml.worksheet+xml"/>
  <Override PartName="/xl/worksheets/sheet789.xml" ContentType="application/vnd.openxmlformats-officedocument.spreadsheetml.worksheet+xml"/>
  <Override PartName="/xl/worksheets/sheet79.xml" ContentType="application/vnd.openxmlformats-officedocument.spreadsheetml.worksheet+xml"/>
  <Override PartName="/xl/worksheets/sheet790.xml" ContentType="application/vnd.openxmlformats-officedocument.spreadsheetml.worksheet+xml"/>
  <Override PartName="/xl/worksheets/sheet791.xml" ContentType="application/vnd.openxmlformats-officedocument.spreadsheetml.worksheet+xml"/>
  <Override PartName="/xl/worksheets/sheet792.xml" ContentType="application/vnd.openxmlformats-officedocument.spreadsheetml.worksheet+xml"/>
  <Override PartName="/xl/worksheets/sheet793.xml" ContentType="application/vnd.openxmlformats-officedocument.spreadsheetml.worksheet+xml"/>
  <Override PartName="/xl/worksheets/sheet794.xml" ContentType="application/vnd.openxmlformats-officedocument.spreadsheetml.worksheet+xml"/>
  <Override PartName="/xl/worksheets/sheet795.xml" ContentType="application/vnd.openxmlformats-officedocument.spreadsheetml.worksheet+xml"/>
  <Override PartName="/xl/worksheets/sheet796.xml" ContentType="application/vnd.openxmlformats-officedocument.spreadsheetml.worksheet+xml"/>
  <Override PartName="/xl/worksheets/sheet797.xml" ContentType="application/vnd.openxmlformats-officedocument.spreadsheetml.worksheet+xml"/>
  <Override PartName="/xl/worksheets/sheet798.xml" ContentType="application/vnd.openxmlformats-officedocument.spreadsheetml.worksheet+xml"/>
  <Override PartName="/xl/worksheets/sheet79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00.xml" ContentType="application/vnd.openxmlformats-officedocument.spreadsheetml.worksheet+xml"/>
  <Override PartName="/xl/worksheets/sheet801.xml" ContentType="application/vnd.openxmlformats-officedocument.spreadsheetml.worksheet+xml"/>
  <Override PartName="/xl/worksheets/sheet802.xml" ContentType="application/vnd.openxmlformats-officedocument.spreadsheetml.worksheet+xml"/>
  <Override PartName="/xl/worksheets/sheet803.xml" ContentType="application/vnd.openxmlformats-officedocument.spreadsheetml.worksheet+xml"/>
  <Override PartName="/xl/worksheets/sheet804.xml" ContentType="application/vnd.openxmlformats-officedocument.spreadsheetml.worksheet+xml"/>
  <Override PartName="/xl/worksheets/sheet805.xml" ContentType="application/vnd.openxmlformats-officedocument.spreadsheetml.worksheet+xml"/>
  <Override PartName="/xl/worksheets/sheet806.xml" ContentType="application/vnd.openxmlformats-officedocument.spreadsheetml.worksheet+xml"/>
  <Override PartName="/xl/worksheets/sheet807.xml" ContentType="application/vnd.openxmlformats-officedocument.spreadsheetml.worksheet+xml"/>
  <Override PartName="/xl/worksheets/sheet808.xml" ContentType="application/vnd.openxmlformats-officedocument.spreadsheetml.worksheet+xml"/>
  <Override PartName="/xl/worksheets/sheet809.xml" ContentType="application/vnd.openxmlformats-officedocument.spreadsheetml.worksheet+xml"/>
  <Override PartName="/xl/worksheets/sheet81.xml" ContentType="application/vnd.openxmlformats-officedocument.spreadsheetml.worksheet+xml"/>
  <Override PartName="/xl/worksheets/sheet810.xml" ContentType="application/vnd.openxmlformats-officedocument.spreadsheetml.worksheet+xml"/>
  <Override PartName="/xl/worksheets/sheet811.xml" ContentType="application/vnd.openxmlformats-officedocument.spreadsheetml.worksheet+xml"/>
  <Override PartName="/xl/worksheets/sheet812.xml" ContentType="application/vnd.openxmlformats-officedocument.spreadsheetml.worksheet+xml"/>
  <Override PartName="/xl/worksheets/sheet813.xml" ContentType="application/vnd.openxmlformats-officedocument.spreadsheetml.worksheet+xml"/>
  <Override PartName="/xl/worksheets/sheet814.xml" ContentType="application/vnd.openxmlformats-officedocument.spreadsheetml.worksheet+xml"/>
  <Override PartName="/xl/worksheets/sheet815.xml" ContentType="application/vnd.openxmlformats-officedocument.spreadsheetml.worksheet+xml"/>
  <Override PartName="/xl/worksheets/sheet816.xml" ContentType="application/vnd.openxmlformats-officedocument.spreadsheetml.worksheet+xml"/>
  <Override PartName="/xl/worksheets/sheet817.xml" ContentType="application/vnd.openxmlformats-officedocument.spreadsheetml.worksheet+xml"/>
  <Override PartName="/xl/worksheets/sheet818.xml" ContentType="application/vnd.openxmlformats-officedocument.spreadsheetml.worksheet+xml"/>
  <Override PartName="/xl/worksheets/sheet819.xml" ContentType="application/vnd.openxmlformats-officedocument.spreadsheetml.worksheet+xml"/>
  <Override PartName="/xl/worksheets/sheet82.xml" ContentType="application/vnd.openxmlformats-officedocument.spreadsheetml.worksheet+xml"/>
  <Override PartName="/xl/worksheets/sheet820.xml" ContentType="application/vnd.openxmlformats-officedocument.spreadsheetml.worksheet+xml"/>
  <Override PartName="/xl/worksheets/sheet821.xml" ContentType="application/vnd.openxmlformats-officedocument.spreadsheetml.worksheet+xml"/>
  <Override PartName="/xl/worksheets/sheet822.xml" ContentType="application/vnd.openxmlformats-officedocument.spreadsheetml.worksheet+xml"/>
  <Override PartName="/xl/worksheets/sheet823.xml" ContentType="application/vnd.openxmlformats-officedocument.spreadsheetml.worksheet+xml"/>
  <Override PartName="/xl/worksheets/sheet824.xml" ContentType="application/vnd.openxmlformats-officedocument.spreadsheetml.worksheet+xml"/>
  <Override PartName="/xl/worksheets/sheet825.xml" ContentType="application/vnd.openxmlformats-officedocument.spreadsheetml.worksheet+xml"/>
  <Override PartName="/xl/worksheets/sheet826.xml" ContentType="application/vnd.openxmlformats-officedocument.spreadsheetml.worksheet+xml"/>
  <Override PartName="/xl/worksheets/sheet827.xml" ContentType="application/vnd.openxmlformats-officedocument.spreadsheetml.worksheet+xml"/>
  <Override PartName="/xl/worksheets/sheet828.xml" ContentType="application/vnd.openxmlformats-officedocument.spreadsheetml.worksheet+xml"/>
  <Override PartName="/xl/worksheets/sheet829.xml" ContentType="application/vnd.openxmlformats-officedocument.spreadsheetml.worksheet+xml"/>
  <Override PartName="/xl/worksheets/sheet83.xml" ContentType="application/vnd.openxmlformats-officedocument.spreadsheetml.worksheet+xml"/>
  <Override PartName="/xl/worksheets/sheet830.xml" ContentType="application/vnd.openxmlformats-officedocument.spreadsheetml.worksheet+xml"/>
  <Override PartName="/xl/worksheets/sheet831.xml" ContentType="application/vnd.openxmlformats-officedocument.spreadsheetml.worksheet+xml"/>
  <Override PartName="/xl/worksheets/sheet832.xml" ContentType="application/vnd.openxmlformats-officedocument.spreadsheetml.worksheet+xml"/>
  <Override PartName="/xl/worksheets/sheet833.xml" ContentType="application/vnd.openxmlformats-officedocument.spreadsheetml.worksheet+xml"/>
  <Override PartName="/xl/worksheets/sheet834.xml" ContentType="application/vnd.openxmlformats-officedocument.spreadsheetml.worksheet+xml"/>
  <Override PartName="/xl/worksheets/sheet835.xml" ContentType="application/vnd.openxmlformats-officedocument.spreadsheetml.worksheet+xml"/>
  <Override PartName="/xl/worksheets/sheet836.xml" ContentType="application/vnd.openxmlformats-officedocument.spreadsheetml.worksheet+xml"/>
  <Override PartName="/xl/worksheets/sheet837.xml" ContentType="application/vnd.openxmlformats-officedocument.spreadsheetml.worksheet+xml"/>
  <Override PartName="/xl/worksheets/sheet838.xml" ContentType="application/vnd.openxmlformats-officedocument.spreadsheetml.worksheet+xml"/>
  <Override PartName="/xl/worksheets/sheet839.xml" ContentType="application/vnd.openxmlformats-officedocument.spreadsheetml.worksheet+xml"/>
  <Override PartName="/xl/worksheets/sheet84.xml" ContentType="application/vnd.openxmlformats-officedocument.spreadsheetml.worksheet+xml"/>
  <Override PartName="/xl/worksheets/sheet840.xml" ContentType="application/vnd.openxmlformats-officedocument.spreadsheetml.worksheet+xml"/>
  <Override PartName="/xl/worksheets/sheet841.xml" ContentType="application/vnd.openxmlformats-officedocument.spreadsheetml.worksheet+xml"/>
  <Override PartName="/xl/worksheets/sheet842.xml" ContentType="application/vnd.openxmlformats-officedocument.spreadsheetml.worksheet+xml"/>
  <Override PartName="/xl/worksheets/sheet843.xml" ContentType="application/vnd.openxmlformats-officedocument.spreadsheetml.worksheet+xml"/>
  <Override PartName="/xl/worksheets/sheet844.xml" ContentType="application/vnd.openxmlformats-officedocument.spreadsheetml.worksheet+xml"/>
  <Override PartName="/xl/worksheets/sheet845.xml" ContentType="application/vnd.openxmlformats-officedocument.spreadsheetml.worksheet+xml"/>
  <Override PartName="/xl/worksheets/sheet846.xml" ContentType="application/vnd.openxmlformats-officedocument.spreadsheetml.worksheet+xml"/>
  <Override PartName="/xl/worksheets/sheet847.xml" ContentType="application/vnd.openxmlformats-officedocument.spreadsheetml.worksheet+xml"/>
  <Override PartName="/xl/worksheets/sheet848.xml" ContentType="application/vnd.openxmlformats-officedocument.spreadsheetml.worksheet+xml"/>
  <Override PartName="/xl/worksheets/sheet849.xml" ContentType="application/vnd.openxmlformats-officedocument.spreadsheetml.worksheet+xml"/>
  <Override PartName="/xl/worksheets/sheet85.xml" ContentType="application/vnd.openxmlformats-officedocument.spreadsheetml.worksheet+xml"/>
  <Override PartName="/xl/worksheets/sheet850.xml" ContentType="application/vnd.openxmlformats-officedocument.spreadsheetml.worksheet+xml"/>
  <Override PartName="/xl/worksheets/sheet851.xml" ContentType="application/vnd.openxmlformats-officedocument.spreadsheetml.worksheet+xml"/>
  <Override PartName="/xl/worksheets/sheet852.xml" ContentType="application/vnd.openxmlformats-officedocument.spreadsheetml.worksheet+xml"/>
  <Override PartName="/xl/worksheets/sheet853.xml" ContentType="application/vnd.openxmlformats-officedocument.spreadsheetml.worksheet+xml"/>
  <Override PartName="/xl/worksheets/sheet854.xml" ContentType="application/vnd.openxmlformats-officedocument.spreadsheetml.worksheet+xml"/>
  <Override PartName="/xl/worksheets/sheet855.xml" ContentType="application/vnd.openxmlformats-officedocument.spreadsheetml.worksheet+xml"/>
  <Override PartName="/xl/worksheets/sheet856.xml" ContentType="application/vnd.openxmlformats-officedocument.spreadsheetml.worksheet+xml"/>
  <Override PartName="/xl/worksheets/sheet857.xml" ContentType="application/vnd.openxmlformats-officedocument.spreadsheetml.worksheet+xml"/>
  <Override PartName="/xl/worksheets/sheet858.xml" ContentType="application/vnd.openxmlformats-officedocument.spreadsheetml.worksheet+xml"/>
  <Override PartName="/xl/worksheets/sheet859.xml" ContentType="application/vnd.openxmlformats-officedocument.spreadsheetml.worksheet+xml"/>
  <Override PartName="/xl/worksheets/sheet86.xml" ContentType="application/vnd.openxmlformats-officedocument.spreadsheetml.worksheet+xml"/>
  <Override PartName="/xl/worksheets/sheet860.xml" ContentType="application/vnd.openxmlformats-officedocument.spreadsheetml.worksheet+xml"/>
  <Override PartName="/xl/worksheets/sheet861.xml" ContentType="application/vnd.openxmlformats-officedocument.spreadsheetml.worksheet+xml"/>
  <Override PartName="/xl/worksheets/sheet862.xml" ContentType="application/vnd.openxmlformats-officedocument.spreadsheetml.worksheet+xml"/>
  <Override PartName="/xl/worksheets/sheet863.xml" ContentType="application/vnd.openxmlformats-officedocument.spreadsheetml.worksheet+xml"/>
  <Override PartName="/xl/worksheets/sheet864.xml" ContentType="application/vnd.openxmlformats-officedocument.spreadsheetml.worksheet+xml"/>
  <Override PartName="/xl/worksheets/sheet865.xml" ContentType="application/vnd.openxmlformats-officedocument.spreadsheetml.worksheet+xml"/>
  <Override PartName="/xl/worksheets/sheet866.xml" ContentType="application/vnd.openxmlformats-officedocument.spreadsheetml.worksheet+xml"/>
  <Override PartName="/xl/worksheets/sheet867.xml" ContentType="application/vnd.openxmlformats-officedocument.spreadsheetml.worksheet+xml"/>
  <Override PartName="/xl/worksheets/sheet868.xml" ContentType="application/vnd.openxmlformats-officedocument.spreadsheetml.worksheet+xml"/>
  <Override PartName="/xl/worksheets/sheet8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870.xml" ContentType="application/vnd.openxmlformats-officedocument.spreadsheetml.worksheet+xml"/>
  <Override PartName="/xl/worksheets/sheet871.xml" ContentType="application/vnd.openxmlformats-officedocument.spreadsheetml.worksheet+xml"/>
  <Override PartName="/xl/worksheets/sheet872.xml" ContentType="application/vnd.openxmlformats-officedocument.spreadsheetml.worksheet+xml"/>
  <Override PartName="/xl/worksheets/sheet873.xml" ContentType="application/vnd.openxmlformats-officedocument.spreadsheetml.worksheet+xml"/>
  <Override PartName="/xl/worksheets/sheet874.xml" ContentType="application/vnd.openxmlformats-officedocument.spreadsheetml.worksheet+xml"/>
  <Override PartName="/xl/worksheets/sheet875.xml" ContentType="application/vnd.openxmlformats-officedocument.spreadsheetml.worksheet+xml"/>
  <Override PartName="/xl/worksheets/sheet876.xml" ContentType="application/vnd.openxmlformats-officedocument.spreadsheetml.worksheet+xml"/>
  <Override PartName="/xl/worksheets/sheet877.xml" ContentType="application/vnd.openxmlformats-officedocument.spreadsheetml.worksheet+xml"/>
  <Override PartName="/xl/worksheets/sheet878.xml" ContentType="application/vnd.openxmlformats-officedocument.spreadsheetml.worksheet+xml"/>
  <Override PartName="/xl/worksheets/sheet8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880.xml" ContentType="application/vnd.openxmlformats-officedocument.spreadsheetml.worksheet+xml"/>
  <Override PartName="/xl/worksheets/sheet881.xml" ContentType="application/vnd.openxmlformats-officedocument.spreadsheetml.worksheet+xml"/>
  <Override PartName="/xl/worksheets/sheet882.xml" ContentType="application/vnd.openxmlformats-officedocument.spreadsheetml.worksheet+xml"/>
  <Override PartName="/xl/worksheets/sheet883.xml" ContentType="application/vnd.openxmlformats-officedocument.spreadsheetml.worksheet+xml"/>
  <Override PartName="/xl/worksheets/sheet884.xml" ContentType="application/vnd.openxmlformats-officedocument.spreadsheetml.worksheet+xml"/>
  <Override PartName="/xl/worksheets/sheet885.xml" ContentType="application/vnd.openxmlformats-officedocument.spreadsheetml.worksheet+xml"/>
  <Override PartName="/xl/worksheets/sheet886.xml" ContentType="application/vnd.openxmlformats-officedocument.spreadsheetml.worksheet+xml"/>
  <Override PartName="/xl/worksheets/sheet887.xml" ContentType="application/vnd.openxmlformats-officedocument.spreadsheetml.worksheet+xml"/>
  <Override PartName="/xl/worksheets/sheet888.xml" ContentType="application/vnd.openxmlformats-officedocument.spreadsheetml.worksheet+xml"/>
  <Override PartName="/xl/worksheets/sheet889.xml" ContentType="application/vnd.openxmlformats-officedocument.spreadsheetml.worksheet+xml"/>
  <Override PartName="/xl/worksheets/sheet89.xml" ContentType="application/vnd.openxmlformats-officedocument.spreadsheetml.worksheet+xml"/>
  <Override PartName="/xl/worksheets/sheet890.xml" ContentType="application/vnd.openxmlformats-officedocument.spreadsheetml.worksheet+xml"/>
  <Override PartName="/xl/worksheets/sheet891.xml" ContentType="application/vnd.openxmlformats-officedocument.spreadsheetml.worksheet+xml"/>
  <Override PartName="/xl/worksheets/sheet892.xml" ContentType="application/vnd.openxmlformats-officedocument.spreadsheetml.worksheet+xml"/>
  <Override PartName="/xl/worksheets/sheet893.xml" ContentType="application/vnd.openxmlformats-officedocument.spreadsheetml.worksheet+xml"/>
  <Override PartName="/xl/worksheets/sheet894.xml" ContentType="application/vnd.openxmlformats-officedocument.spreadsheetml.worksheet+xml"/>
  <Override PartName="/xl/worksheets/sheet895.xml" ContentType="application/vnd.openxmlformats-officedocument.spreadsheetml.worksheet+xml"/>
  <Override PartName="/xl/worksheets/sheet896.xml" ContentType="application/vnd.openxmlformats-officedocument.spreadsheetml.worksheet+xml"/>
  <Override PartName="/xl/worksheets/sheet897.xml" ContentType="application/vnd.openxmlformats-officedocument.spreadsheetml.worksheet+xml"/>
  <Override PartName="/xl/worksheets/sheet898.xml" ContentType="application/vnd.openxmlformats-officedocument.spreadsheetml.worksheet+xml"/>
  <Override PartName="/xl/worksheets/sheet89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00.xml" ContentType="application/vnd.openxmlformats-officedocument.spreadsheetml.worksheet+xml"/>
  <Override PartName="/xl/worksheets/sheet901.xml" ContentType="application/vnd.openxmlformats-officedocument.spreadsheetml.worksheet+xml"/>
  <Override PartName="/xl/worksheets/sheet902.xml" ContentType="application/vnd.openxmlformats-officedocument.spreadsheetml.worksheet+xml"/>
  <Override PartName="/xl/worksheets/sheet903.xml" ContentType="application/vnd.openxmlformats-officedocument.spreadsheetml.worksheet+xml"/>
  <Override PartName="/xl/worksheets/sheet904.xml" ContentType="application/vnd.openxmlformats-officedocument.spreadsheetml.worksheet+xml"/>
  <Override PartName="/xl/worksheets/sheet905.xml" ContentType="application/vnd.openxmlformats-officedocument.spreadsheetml.worksheet+xml"/>
  <Override PartName="/xl/worksheets/sheet906.xml" ContentType="application/vnd.openxmlformats-officedocument.spreadsheetml.worksheet+xml"/>
  <Override PartName="/xl/worksheets/sheet907.xml" ContentType="application/vnd.openxmlformats-officedocument.spreadsheetml.worksheet+xml"/>
  <Override PartName="/xl/worksheets/sheet908.xml" ContentType="application/vnd.openxmlformats-officedocument.spreadsheetml.worksheet+xml"/>
  <Override PartName="/xl/worksheets/sheet909.xml" ContentType="application/vnd.openxmlformats-officedocument.spreadsheetml.worksheet+xml"/>
  <Override PartName="/xl/worksheets/sheet91.xml" ContentType="application/vnd.openxmlformats-officedocument.spreadsheetml.worksheet+xml"/>
  <Override PartName="/xl/worksheets/sheet910.xml" ContentType="application/vnd.openxmlformats-officedocument.spreadsheetml.worksheet+xml"/>
  <Override PartName="/xl/worksheets/sheet911.xml" ContentType="application/vnd.openxmlformats-officedocument.spreadsheetml.worksheet+xml"/>
  <Override PartName="/xl/worksheets/sheet912.xml" ContentType="application/vnd.openxmlformats-officedocument.spreadsheetml.worksheet+xml"/>
  <Override PartName="/xl/worksheets/sheet913.xml" ContentType="application/vnd.openxmlformats-officedocument.spreadsheetml.worksheet+xml"/>
  <Override PartName="/xl/worksheets/sheet914.xml" ContentType="application/vnd.openxmlformats-officedocument.spreadsheetml.worksheet+xml"/>
  <Override PartName="/xl/worksheets/sheet915.xml" ContentType="application/vnd.openxmlformats-officedocument.spreadsheetml.worksheet+xml"/>
  <Override PartName="/xl/worksheets/sheet916.xml" ContentType="application/vnd.openxmlformats-officedocument.spreadsheetml.worksheet+xml"/>
  <Override PartName="/xl/worksheets/sheet917.xml" ContentType="application/vnd.openxmlformats-officedocument.spreadsheetml.worksheet+xml"/>
  <Override PartName="/xl/worksheets/sheet918.xml" ContentType="application/vnd.openxmlformats-officedocument.spreadsheetml.worksheet+xml"/>
  <Override PartName="/xl/worksheets/sheet919.xml" ContentType="application/vnd.openxmlformats-officedocument.spreadsheetml.worksheet+xml"/>
  <Override PartName="/xl/worksheets/sheet92.xml" ContentType="application/vnd.openxmlformats-officedocument.spreadsheetml.worksheet+xml"/>
  <Override PartName="/xl/worksheets/sheet920.xml" ContentType="application/vnd.openxmlformats-officedocument.spreadsheetml.worksheet+xml"/>
  <Override PartName="/xl/worksheets/sheet921.xml" ContentType="application/vnd.openxmlformats-officedocument.spreadsheetml.worksheet+xml"/>
  <Override PartName="/xl/worksheets/sheet922.xml" ContentType="application/vnd.openxmlformats-officedocument.spreadsheetml.worksheet+xml"/>
  <Override PartName="/xl/worksheets/sheet923.xml" ContentType="application/vnd.openxmlformats-officedocument.spreadsheetml.worksheet+xml"/>
  <Override PartName="/xl/worksheets/sheet924.xml" ContentType="application/vnd.openxmlformats-officedocument.spreadsheetml.worksheet+xml"/>
  <Override PartName="/xl/worksheets/sheet925.xml" ContentType="application/vnd.openxmlformats-officedocument.spreadsheetml.worksheet+xml"/>
  <Override PartName="/xl/worksheets/sheet926.xml" ContentType="application/vnd.openxmlformats-officedocument.spreadsheetml.worksheet+xml"/>
  <Override PartName="/xl/worksheets/sheet927.xml" ContentType="application/vnd.openxmlformats-officedocument.spreadsheetml.worksheet+xml"/>
  <Override PartName="/xl/worksheets/sheet928.xml" ContentType="application/vnd.openxmlformats-officedocument.spreadsheetml.worksheet+xml"/>
  <Override PartName="/xl/worksheets/sheet929.xml" ContentType="application/vnd.openxmlformats-officedocument.spreadsheetml.worksheet+xml"/>
  <Override PartName="/xl/worksheets/sheet93.xml" ContentType="application/vnd.openxmlformats-officedocument.spreadsheetml.worksheet+xml"/>
  <Override PartName="/xl/worksheets/sheet930.xml" ContentType="application/vnd.openxmlformats-officedocument.spreadsheetml.worksheet+xml"/>
  <Override PartName="/xl/worksheets/sheet931.xml" ContentType="application/vnd.openxmlformats-officedocument.spreadsheetml.worksheet+xml"/>
  <Override PartName="/xl/worksheets/sheet932.xml" ContentType="application/vnd.openxmlformats-officedocument.spreadsheetml.worksheet+xml"/>
  <Override PartName="/xl/worksheets/sheet933.xml" ContentType="application/vnd.openxmlformats-officedocument.spreadsheetml.worksheet+xml"/>
  <Override PartName="/xl/worksheets/sheet934.xml" ContentType="application/vnd.openxmlformats-officedocument.spreadsheetml.worksheet+xml"/>
  <Override PartName="/xl/worksheets/sheet935.xml" ContentType="application/vnd.openxmlformats-officedocument.spreadsheetml.worksheet+xml"/>
  <Override PartName="/xl/worksheets/sheet936.xml" ContentType="application/vnd.openxmlformats-officedocument.spreadsheetml.worksheet+xml"/>
  <Override PartName="/xl/worksheets/sheet937.xml" ContentType="application/vnd.openxmlformats-officedocument.spreadsheetml.worksheet+xml"/>
  <Override PartName="/xl/worksheets/sheet938.xml" ContentType="application/vnd.openxmlformats-officedocument.spreadsheetml.worksheet+xml"/>
  <Override PartName="/xl/worksheets/sheet939.xml" ContentType="application/vnd.openxmlformats-officedocument.spreadsheetml.worksheet+xml"/>
  <Override PartName="/xl/worksheets/sheet94.xml" ContentType="application/vnd.openxmlformats-officedocument.spreadsheetml.worksheet+xml"/>
  <Override PartName="/xl/worksheets/sheet940.xml" ContentType="application/vnd.openxmlformats-officedocument.spreadsheetml.worksheet+xml"/>
  <Override PartName="/xl/worksheets/sheet941.xml" ContentType="application/vnd.openxmlformats-officedocument.spreadsheetml.worksheet+xml"/>
  <Override PartName="/xl/worksheets/sheet942.xml" ContentType="application/vnd.openxmlformats-officedocument.spreadsheetml.worksheet+xml"/>
  <Override PartName="/xl/worksheets/sheet943.xml" ContentType="application/vnd.openxmlformats-officedocument.spreadsheetml.worksheet+xml"/>
  <Override PartName="/xl/worksheets/sheet944.xml" ContentType="application/vnd.openxmlformats-officedocument.spreadsheetml.worksheet+xml"/>
  <Override PartName="/xl/worksheets/sheet945.xml" ContentType="application/vnd.openxmlformats-officedocument.spreadsheetml.worksheet+xml"/>
  <Override PartName="/xl/worksheets/sheet946.xml" ContentType="application/vnd.openxmlformats-officedocument.spreadsheetml.worksheet+xml"/>
  <Override PartName="/xl/worksheets/sheet947.xml" ContentType="application/vnd.openxmlformats-officedocument.spreadsheetml.worksheet+xml"/>
  <Override PartName="/xl/worksheets/sheet948.xml" ContentType="application/vnd.openxmlformats-officedocument.spreadsheetml.worksheet+xml"/>
  <Override PartName="/xl/worksheets/sheet949.xml" ContentType="application/vnd.openxmlformats-officedocument.spreadsheetml.worksheet+xml"/>
  <Override PartName="/xl/worksheets/sheet95.xml" ContentType="application/vnd.openxmlformats-officedocument.spreadsheetml.worksheet+xml"/>
  <Override PartName="/xl/worksheets/sheet950.xml" ContentType="application/vnd.openxmlformats-officedocument.spreadsheetml.worksheet+xml"/>
  <Override PartName="/xl/worksheets/sheet951.xml" ContentType="application/vnd.openxmlformats-officedocument.spreadsheetml.worksheet+xml"/>
  <Override PartName="/xl/worksheets/sheet952.xml" ContentType="application/vnd.openxmlformats-officedocument.spreadsheetml.worksheet+xml"/>
  <Override PartName="/xl/worksheets/sheet953.xml" ContentType="application/vnd.openxmlformats-officedocument.spreadsheetml.worksheet+xml"/>
  <Override PartName="/xl/worksheets/sheet954.xml" ContentType="application/vnd.openxmlformats-officedocument.spreadsheetml.worksheet+xml"/>
  <Override PartName="/xl/worksheets/sheet955.xml" ContentType="application/vnd.openxmlformats-officedocument.spreadsheetml.worksheet+xml"/>
  <Override PartName="/xl/worksheets/sheet956.xml" ContentType="application/vnd.openxmlformats-officedocument.spreadsheetml.worksheet+xml"/>
  <Override PartName="/xl/worksheets/sheet957.xml" ContentType="application/vnd.openxmlformats-officedocument.spreadsheetml.worksheet+xml"/>
  <Override PartName="/xl/worksheets/sheet958.xml" ContentType="application/vnd.openxmlformats-officedocument.spreadsheetml.worksheet+xml"/>
  <Override PartName="/xl/worksheets/sheet959.xml" ContentType="application/vnd.openxmlformats-officedocument.spreadsheetml.worksheet+xml"/>
  <Override PartName="/xl/worksheets/sheet96.xml" ContentType="application/vnd.openxmlformats-officedocument.spreadsheetml.worksheet+xml"/>
  <Override PartName="/xl/worksheets/sheet960.xml" ContentType="application/vnd.openxmlformats-officedocument.spreadsheetml.worksheet+xml"/>
  <Override PartName="/xl/worksheets/sheet961.xml" ContentType="application/vnd.openxmlformats-officedocument.spreadsheetml.worksheet+xml"/>
  <Override PartName="/xl/worksheets/sheet962.xml" ContentType="application/vnd.openxmlformats-officedocument.spreadsheetml.worksheet+xml"/>
  <Override PartName="/xl/worksheets/sheet963.xml" ContentType="application/vnd.openxmlformats-officedocument.spreadsheetml.worksheet+xml"/>
  <Override PartName="/xl/worksheets/sheet964.xml" ContentType="application/vnd.openxmlformats-officedocument.spreadsheetml.worksheet+xml"/>
  <Override PartName="/xl/worksheets/sheet965.xml" ContentType="application/vnd.openxmlformats-officedocument.spreadsheetml.worksheet+xml"/>
  <Override PartName="/xl/worksheets/sheet966.xml" ContentType="application/vnd.openxmlformats-officedocument.spreadsheetml.worksheet+xml"/>
  <Override PartName="/xl/worksheets/sheet967.xml" ContentType="application/vnd.openxmlformats-officedocument.spreadsheetml.worksheet+xml"/>
  <Override PartName="/xl/worksheets/sheet968.xml" ContentType="application/vnd.openxmlformats-officedocument.spreadsheetml.worksheet+xml"/>
  <Override PartName="/xl/worksheets/sheet969.xml" ContentType="application/vnd.openxmlformats-officedocument.spreadsheetml.worksheet+xml"/>
  <Override PartName="/xl/worksheets/sheet97.xml" ContentType="application/vnd.openxmlformats-officedocument.spreadsheetml.worksheet+xml"/>
  <Override PartName="/xl/worksheets/sheet970.xml" ContentType="application/vnd.openxmlformats-officedocument.spreadsheetml.worksheet+xml"/>
  <Override PartName="/xl/worksheets/sheet971.xml" ContentType="application/vnd.openxmlformats-officedocument.spreadsheetml.worksheet+xml"/>
  <Override PartName="/xl/worksheets/sheet972.xml" ContentType="application/vnd.openxmlformats-officedocument.spreadsheetml.worksheet+xml"/>
  <Override PartName="/xl/worksheets/sheet973.xml" ContentType="application/vnd.openxmlformats-officedocument.spreadsheetml.worksheet+xml"/>
  <Override PartName="/xl/worksheets/sheet974.xml" ContentType="application/vnd.openxmlformats-officedocument.spreadsheetml.worksheet+xml"/>
  <Override PartName="/xl/worksheets/sheet975.xml" ContentType="application/vnd.openxmlformats-officedocument.spreadsheetml.worksheet+xml"/>
  <Override PartName="/xl/worksheets/sheet976.xml" ContentType="application/vnd.openxmlformats-officedocument.spreadsheetml.worksheet+xml"/>
  <Override PartName="/xl/worksheets/sheet977.xml" ContentType="application/vnd.openxmlformats-officedocument.spreadsheetml.worksheet+xml"/>
  <Override PartName="/xl/worksheets/sheet978.xml" ContentType="application/vnd.openxmlformats-officedocument.spreadsheetml.worksheet+xml"/>
  <Override PartName="/xl/worksheets/sheet979.xml" ContentType="application/vnd.openxmlformats-officedocument.spreadsheetml.worksheet+xml"/>
  <Override PartName="/xl/worksheets/sheet98.xml" ContentType="application/vnd.openxmlformats-officedocument.spreadsheetml.worksheet+xml"/>
  <Override PartName="/xl/worksheets/sheet980.xml" ContentType="application/vnd.openxmlformats-officedocument.spreadsheetml.worksheet+xml"/>
  <Override PartName="/xl/worksheets/sheet981.xml" ContentType="application/vnd.openxmlformats-officedocument.spreadsheetml.worksheet+xml"/>
  <Override PartName="/xl/worksheets/sheet982.xml" ContentType="application/vnd.openxmlformats-officedocument.spreadsheetml.worksheet+xml"/>
  <Override PartName="/xl/worksheets/sheet983.xml" ContentType="application/vnd.openxmlformats-officedocument.spreadsheetml.worksheet+xml"/>
  <Override PartName="/xl/worksheets/sheet984.xml" ContentType="application/vnd.openxmlformats-officedocument.spreadsheetml.worksheet+xml"/>
  <Override PartName="/xl/worksheets/sheet985.xml" ContentType="application/vnd.openxmlformats-officedocument.spreadsheetml.worksheet+xml"/>
  <Override PartName="/xl/worksheets/sheet986.xml" ContentType="application/vnd.openxmlformats-officedocument.spreadsheetml.worksheet+xml"/>
  <Override PartName="/xl/worksheets/sheet987.xml" ContentType="application/vnd.openxmlformats-officedocument.spreadsheetml.worksheet+xml"/>
  <Override PartName="/xl/worksheets/sheet988.xml" ContentType="application/vnd.openxmlformats-officedocument.spreadsheetml.worksheet+xml"/>
  <Override PartName="/xl/worksheets/sheet989.xml" ContentType="application/vnd.openxmlformats-officedocument.spreadsheetml.worksheet+xml"/>
  <Override PartName="/xl/worksheets/sheet99.xml" ContentType="application/vnd.openxmlformats-officedocument.spreadsheetml.worksheet+xml"/>
  <Override PartName="/xl/worksheets/sheet990.xml" ContentType="application/vnd.openxmlformats-officedocument.spreadsheetml.worksheet+xml"/>
  <Override PartName="/xl/worksheets/sheet991.xml" ContentType="application/vnd.openxmlformats-officedocument.spreadsheetml.worksheet+xml"/>
  <Override PartName="/xl/worksheets/sheet992.xml" ContentType="application/vnd.openxmlformats-officedocument.spreadsheetml.worksheet+xml"/>
  <Override PartName="/xl/worksheets/sheet993.xml" ContentType="application/vnd.openxmlformats-officedocument.spreadsheetml.worksheet+xml"/>
  <Override PartName="/xl/worksheets/sheet994.xml" ContentType="application/vnd.openxmlformats-officedocument.spreadsheetml.worksheet+xml"/>
  <Override PartName="/xl/worksheets/sheet995.xml" ContentType="application/vnd.openxmlformats-officedocument.spreadsheetml.worksheet+xml"/>
  <Override PartName="/xl/worksheets/sheet996.xml" ContentType="application/vnd.openxmlformats-officedocument.spreadsheetml.worksheet+xml"/>
  <Override PartName="/xl/worksheets/sheet997.xml" ContentType="application/vnd.openxmlformats-officedocument.spreadsheetml.worksheet+xml"/>
  <Override PartName="/xl/worksheets/sheet998.xml" ContentType="application/vnd.openxmlformats-officedocument.spreadsheetml.worksheet+xml"/>
  <Override PartName="/xl/worksheets/sheet9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 tabRatio="846" firstSheet="2174" activeTab="2175"/>
  </bookViews>
  <sheets>
    <sheet name="0000000" sheetId="1" state="veryHidden" r:id="rId1"/>
    <sheet name="StartUp" sheetId="2" state="veryHidden" r:id="rId2"/>
    <sheet name="StartUp_2" sheetId="3" state="veryHidden" r:id="rId3"/>
    <sheet name="StartUp_3" sheetId="4" state="veryHidden" r:id="rId4"/>
    <sheet name="StartUp_4" sheetId="5" state="veryHidden" r:id="rId5"/>
    <sheet name="StartUp_5" sheetId="6" state="veryHidden" r:id="rId6"/>
    <sheet name="StartUp_6" sheetId="7" state="veryHidden" r:id="rId7"/>
    <sheet name="StartUp_7" sheetId="8" state="veryHidden" r:id="rId8"/>
    <sheet name="StartUp_8" sheetId="9" state="veryHidden" r:id="rId9"/>
    <sheet name="StartUp_9" sheetId="10" state="veryHidden" r:id="rId10"/>
    <sheet name="StartUp_10" sheetId="11" state="veryHidden" r:id="rId11"/>
    <sheet name="StartUp_11" sheetId="12" state="veryHidden" r:id="rId12"/>
    <sheet name="StartUp_12" sheetId="13" state="veryHidden" r:id="rId13"/>
    <sheet name="StartUp_13" sheetId="14" state="veryHidden" r:id="rId14"/>
    <sheet name="StartUp_14" sheetId="15" state="veryHidden" r:id="rId15"/>
    <sheet name="StartUp_15" sheetId="16" state="veryHidden" r:id="rId16"/>
    <sheet name="StartUp_16" sheetId="17" state="veryHidden" r:id="rId17"/>
    <sheet name="StartUp_17" sheetId="18" state="veryHidden" r:id="rId18"/>
    <sheet name="StartUp_18" sheetId="19" state="veryHidden" r:id="rId19"/>
    <sheet name="StartUp_19" sheetId="20" state="veryHidden" r:id="rId20"/>
    <sheet name="StartUp_20" sheetId="21" state="veryHidden" r:id="rId21"/>
    <sheet name="StartUp_21" sheetId="22" state="veryHidden" r:id="rId22"/>
    <sheet name="StartUp_22" sheetId="23" state="veryHidden" r:id="rId23"/>
    <sheet name="StartUp_23" sheetId="24" state="veryHidden" r:id="rId24"/>
    <sheet name="StartUp_24" sheetId="25" state="veryHidden" r:id="rId25"/>
    <sheet name="StartUp_25" sheetId="26" state="veryHidden" r:id="rId26"/>
    <sheet name="StartUp_26" sheetId="27" state="veryHidden" r:id="rId27"/>
    <sheet name="StartUp_27" sheetId="28" state="veryHidden" r:id="rId28"/>
    <sheet name="StartUp_28" sheetId="29" state="veryHidden" r:id="rId29"/>
    <sheet name="StartUp_29" sheetId="30" state="veryHidden" r:id="rId30"/>
    <sheet name="StartUp_30" sheetId="31" state="veryHidden" r:id="rId31"/>
    <sheet name="StartUp_31" sheetId="32" state="veryHidden" r:id="rId32"/>
    <sheet name="StartUp_32" sheetId="33" state="veryHidden" r:id="rId33"/>
    <sheet name="StartUp_33" sheetId="34" state="veryHidden" r:id="rId34"/>
    <sheet name="StartUp_34" sheetId="35" state="veryHidden" r:id="rId35"/>
    <sheet name="StartUp_35" sheetId="36" state="veryHidden" r:id="rId36"/>
    <sheet name="StartUp_36" sheetId="37" state="veryHidden" r:id="rId37"/>
    <sheet name="StartUp_37" sheetId="38" state="veryHidden" r:id="rId38"/>
    <sheet name="StartUp_38" sheetId="39" state="veryHidden" r:id="rId39"/>
    <sheet name="StartUp_39" sheetId="40" state="veryHidden" r:id="rId40"/>
    <sheet name="StartUp_40" sheetId="41" state="veryHidden" r:id="rId41"/>
    <sheet name="StartUp_41" sheetId="42" state="veryHidden" r:id="rId42"/>
    <sheet name="StartUp_42" sheetId="43" state="veryHidden" r:id="rId43"/>
    <sheet name="StartUp_43" sheetId="44" state="veryHidden" r:id="rId44"/>
    <sheet name="StartUp_44" sheetId="45" state="veryHidden" r:id="rId45"/>
    <sheet name="StartUp_45" sheetId="46" state="veryHidden" r:id="rId46"/>
    <sheet name="StartUp_46" sheetId="47" state="veryHidden" r:id="rId47"/>
    <sheet name="StartUp_47" sheetId="48" state="veryHidden" r:id="rId48"/>
    <sheet name="StartUp_48" sheetId="49" state="veryHidden" r:id="rId49"/>
    <sheet name="StartUp_49" sheetId="50" state="veryHidden" r:id="rId50"/>
    <sheet name="StartUp_50" sheetId="51" state="veryHidden" r:id="rId51"/>
    <sheet name="StartUp_51" sheetId="52" state="veryHidden" r:id="rId52"/>
    <sheet name="StartUp_52" sheetId="53" state="veryHidden" r:id="rId53"/>
    <sheet name="StartUp_53" sheetId="54" state="veryHidden" r:id="rId54"/>
    <sheet name="StartUp_54" sheetId="55" state="veryHidden" r:id="rId55"/>
    <sheet name="StartUp_55" sheetId="56" state="veryHidden" r:id="rId56"/>
    <sheet name="StartUp_56" sheetId="57" state="veryHidden" r:id="rId57"/>
    <sheet name="StartUp_57" sheetId="58" state="veryHidden" r:id="rId58"/>
    <sheet name="StartUp_58" sheetId="59" state="veryHidden" r:id="rId59"/>
    <sheet name="StartUp_59" sheetId="60" state="veryHidden" r:id="rId60"/>
    <sheet name="StartUp_60" sheetId="61" state="veryHidden" r:id="rId61"/>
    <sheet name="StartUp_61" sheetId="62" state="veryHidden" r:id="rId62"/>
    <sheet name="StartUp_62" sheetId="63" state="veryHidden" r:id="rId63"/>
    <sheet name="StartUp_63" sheetId="64" state="veryHidden" r:id="rId64"/>
    <sheet name="StartUp_64" sheetId="65" state="veryHidden" r:id="rId65"/>
    <sheet name="StartUp_65" sheetId="66" state="veryHidden" r:id="rId66"/>
    <sheet name="StartUp_66" sheetId="67" state="veryHidden" r:id="rId67"/>
    <sheet name="StartUp_67" sheetId="68" state="veryHidden" r:id="rId68"/>
    <sheet name="StartUp_68" sheetId="69" state="veryHidden" r:id="rId69"/>
    <sheet name="StartUp_69" sheetId="70" state="veryHidden" r:id="rId70"/>
    <sheet name="StartUp_70" sheetId="71" state="veryHidden" r:id="rId71"/>
    <sheet name="StartUp_71" sheetId="72" state="veryHidden" r:id="rId72"/>
    <sheet name="StartUp_72" sheetId="73" state="veryHidden" r:id="rId73"/>
    <sheet name="StartUp_73" sheetId="74" state="veryHidden" r:id="rId74"/>
    <sheet name="StartUp_74" sheetId="75" state="veryHidden" r:id="rId75"/>
    <sheet name="StartUp_75" sheetId="76" state="veryHidden" r:id="rId76"/>
    <sheet name="StartUp_76" sheetId="77" state="veryHidden" r:id="rId77"/>
    <sheet name="StartUp_77" sheetId="78" state="veryHidden" r:id="rId78"/>
    <sheet name="StartUp_78" sheetId="79" state="veryHidden" r:id="rId79"/>
    <sheet name="StartUp_79" sheetId="80" state="veryHidden" r:id="rId80"/>
    <sheet name="StartUp_80" sheetId="81" state="veryHidden" r:id="rId81"/>
    <sheet name="StartUp_81" sheetId="82" state="veryHidden" r:id="rId82"/>
    <sheet name="StartUp_82" sheetId="83" state="veryHidden" r:id="rId83"/>
    <sheet name="StartUp_83" sheetId="84" state="veryHidden" r:id="rId84"/>
    <sheet name="StartUp_84" sheetId="85" state="veryHidden" r:id="rId85"/>
    <sheet name="StartUp_85" sheetId="86" state="veryHidden" r:id="rId86"/>
    <sheet name="StartUp_86" sheetId="87" state="veryHidden" r:id="rId87"/>
    <sheet name="StartUp_87" sheetId="88" state="veryHidden" r:id="rId88"/>
    <sheet name="StartUp_88" sheetId="89" state="veryHidden" r:id="rId89"/>
    <sheet name="StartUp_89" sheetId="90" state="veryHidden" r:id="rId90"/>
    <sheet name="StartUp_90" sheetId="91" state="veryHidden" r:id="rId91"/>
    <sheet name="StartUp_91" sheetId="92" state="veryHidden" r:id="rId92"/>
    <sheet name="StartUp_92" sheetId="93" state="veryHidden" r:id="rId93"/>
    <sheet name="StartUp_93" sheetId="94" state="veryHidden" r:id="rId94"/>
    <sheet name="StartUp_94" sheetId="95" state="veryHidden" r:id="rId95"/>
    <sheet name="StartUp_95" sheetId="96" state="veryHidden" r:id="rId96"/>
    <sheet name="StartUp_96" sheetId="97" state="veryHidden" r:id="rId97"/>
    <sheet name="StartUp_97" sheetId="98" state="veryHidden" r:id="rId98"/>
    <sheet name="StartUp_98" sheetId="99" state="veryHidden" r:id="rId99"/>
    <sheet name="StartUp_99" sheetId="100" state="veryHidden" r:id="rId100"/>
    <sheet name="StartUp_100" sheetId="101" state="veryHidden" r:id="rId101"/>
    <sheet name="StartUp_101" sheetId="102" state="veryHidden" r:id="rId102"/>
    <sheet name="StartUp_102" sheetId="103" state="veryHidden" r:id="rId103"/>
    <sheet name="StartUp_103" sheetId="104" state="veryHidden" r:id="rId104"/>
    <sheet name="StartUp_104" sheetId="105" state="veryHidden" r:id="rId105"/>
    <sheet name="StartUp_105" sheetId="106" state="veryHidden" r:id="rId106"/>
    <sheet name="StartUp_106" sheetId="107" state="veryHidden" r:id="rId107"/>
    <sheet name="StartUp_107" sheetId="108" state="veryHidden" r:id="rId108"/>
    <sheet name="StartUp_108" sheetId="109" state="veryHidden" r:id="rId109"/>
    <sheet name="StartUp_109" sheetId="110" state="veryHidden" r:id="rId110"/>
    <sheet name="StartUp_110" sheetId="111" state="veryHidden" r:id="rId111"/>
    <sheet name="StartUp_111" sheetId="112" state="veryHidden" r:id="rId112"/>
    <sheet name="StartUp_112" sheetId="113" state="veryHidden" r:id="rId113"/>
    <sheet name="StartUp_113" sheetId="114" state="veryHidden" r:id="rId114"/>
    <sheet name="StartUp_114" sheetId="115" state="veryHidden" r:id="rId115"/>
    <sheet name="StartUp_115" sheetId="116" state="veryHidden" r:id="rId116"/>
    <sheet name="StartUp_116" sheetId="117" state="veryHidden" r:id="rId117"/>
    <sheet name="StartUp_117" sheetId="118" state="veryHidden" r:id="rId118"/>
    <sheet name="StartUp_118" sheetId="119" state="veryHidden" r:id="rId119"/>
    <sheet name="StartUp_119" sheetId="120" state="veryHidden" r:id="rId120"/>
    <sheet name="StartUp_120" sheetId="121" state="veryHidden" r:id="rId121"/>
    <sheet name="StartUp_121" sheetId="122" state="veryHidden" r:id="rId122"/>
    <sheet name="StartUp_122" sheetId="123" state="veryHidden" r:id="rId123"/>
    <sheet name="StartUp_123" sheetId="124" state="veryHidden" r:id="rId124"/>
    <sheet name="StartUp_124" sheetId="125" state="veryHidden" r:id="rId125"/>
    <sheet name="StartUp_125" sheetId="126" state="veryHidden" r:id="rId126"/>
    <sheet name="StartUp_126" sheetId="127" state="veryHidden" r:id="rId127"/>
    <sheet name="StartUp_127" sheetId="128" state="veryHidden" r:id="rId128"/>
    <sheet name="StartUp_128" sheetId="129" state="veryHidden" r:id="rId129"/>
    <sheet name="StartUp_129" sheetId="130" state="veryHidden" r:id="rId130"/>
    <sheet name="StartUp_130" sheetId="131" state="veryHidden" r:id="rId131"/>
    <sheet name="StartUp_131" sheetId="132" state="veryHidden" r:id="rId132"/>
    <sheet name="StartUp_132" sheetId="133" state="veryHidden" r:id="rId133"/>
    <sheet name="StartUp_133" sheetId="134" state="veryHidden" r:id="rId134"/>
    <sheet name="StartUp_134" sheetId="135" state="veryHidden" r:id="rId135"/>
    <sheet name="StartUp_135" sheetId="136" state="veryHidden" r:id="rId136"/>
    <sheet name="StartUp_136" sheetId="137" state="veryHidden" r:id="rId137"/>
    <sheet name="StartUp_137" sheetId="138" state="veryHidden" r:id="rId138"/>
    <sheet name="StartUp_138" sheetId="139" state="veryHidden" r:id="rId139"/>
    <sheet name="StartUp_139" sheetId="140" state="veryHidden" r:id="rId140"/>
    <sheet name="StartUp_140" sheetId="141" state="veryHidden" r:id="rId141"/>
    <sheet name="StartUp_141" sheetId="142" state="veryHidden" r:id="rId142"/>
    <sheet name="StartUp_142" sheetId="143" state="veryHidden" r:id="rId143"/>
    <sheet name="StartUp_143" sheetId="144" state="veryHidden" r:id="rId144"/>
    <sheet name="StartUp_144" sheetId="145" state="veryHidden" r:id="rId145"/>
    <sheet name="StartUp_145" sheetId="146" state="veryHidden" r:id="rId146"/>
    <sheet name="StartUp_146" sheetId="147" state="veryHidden" r:id="rId147"/>
    <sheet name="StartUp_147" sheetId="148" state="veryHidden" r:id="rId148"/>
    <sheet name="StartUp_148" sheetId="149" state="veryHidden" r:id="rId149"/>
    <sheet name="StartUp_149" sheetId="150" state="veryHidden" r:id="rId150"/>
    <sheet name="StartUp_150" sheetId="151" state="veryHidden" r:id="rId151"/>
    <sheet name="StartUp_151" sheetId="152" state="veryHidden" r:id="rId152"/>
    <sheet name="StartUp_152" sheetId="153" state="veryHidden" r:id="rId153"/>
    <sheet name="StartUp_153" sheetId="154" state="veryHidden" r:id="rId154"/>
    <sheet name="StartUp_154" sheetId="155" state="veryHidden" r:id="rId155"/>
    <sheet name="StartUp_155" sheetId="156" state="veryHidden" r:id="rId156"/>
    <sheet name="StartUp_156" sheetId="157" state="veryHidden" r:id="rId157"/>
    <sheet name="StartUp_157" sheetId="158" state="veryHidden" r:id="rId158"/>
    <sheet name="StartUp_158" sheetId="159" state="veryHidden" r:id="rId159"/>
    <sheet name="StartUp_159" sheetId="160" state="veryHidden" r:id="rId160"/>
    <sheet name="StartUp_160" sheetId="161" state="veryHidden" r:id="rId161"/>
    <sheet name="StartUp_161" sheetId="162" state="veryHidden" r:id="rId162"/>
    <sheet name="StartUp_162" sheetId="163" state="veryHidden" r:id="rId163"/>
    <sheet name="StartUp_163" sheetId="164" state="veryHidden" r:id="rId164"/>
    <sheet name="StartUp_164" sheetId="165" state="veryHidden" r:id="rId165"/>
    <sheet name="StartUp_165" sheetId="166" state="veryHidden" r:id="rId166"/>
    <sheet name="StartUp_166" sheetId="167" state="veryHidden" r:id="rId167"/>
    <sheet name="StartUp_167" sheetId="168" state="veryHidden" r:id="rId168"/>
    <sheet name="StartUp_168" sheetId="169" state="veryHidden" r:id="rId169"/>
    <sheet name="StartUp_169" sheetId="170" state="veryHidden" r:id="rId170"/>
    <sheet name="StartUp_170" sheetId="171" state="veryHidden" r:id="rId171"/>
    <sheet name="StartUp_171" sheetId="172" state="veryHidden" r:id="rId172"/>
    <sheet name="StartUp_172" sheetId="173" state="veryHidden" r:id="rId173"/>
    <sheet name="StartUp_173" sheetId="174" state="veryHidden" r:id="rId174"/>
    <sheet name="StartUp_174" sheetId="175" state="veryHidden" r:id="rId175"/>
    <sheet name="StartUp_175" sheetId="176" state="veryHidden" r:id="rId176"/>
    <sheet name="StartUp_176" sheetId="177" state="veryHidden" r:id="rId177"/>
    <sheet name="StartUp_177" sheetId="178" state="veryHidden" r:id="rId178"/>
    <sheet name="StartUp_178" sheetId="179" state="veryHidden" r:id="rId179"/>
    <sheet name="StartUp_179" sheetId="180" state="veryHidden" r:id="rId180"/>
    <sheet name="StartUp_180" sheetId="181" state="veryHidden" r:id="rId181"/>
    <sheet name="StartUp_181" sheetId="182" state="veryHidden" r:id="rId182"/>
    <sheet name="StartUp_182" sheetId="183" state="veryHidden" r:id="rId183"/>
    <sheet name="StartUp_183" sheetId="184" state="veryHidden" r:id="rId184"/>
    <sheet name="StartUp_184" sheetId="185" state="veryHidden" r:id="rId185"/>
    <sheet name="StartUp_185" sheetId="186" state="veryHidden" r:id="rId186"/>
    <sheet name="StartUp_186" sheetId="187" state="veryHidden" r:id="rId187"/>
    <sheet name="StartUp_187" sheetId="188" state="veryHidden" r:id="rId188"/>
    <sheet name="StartUp_188" sheetId="189" state="veryHidden" r:id="rId189"/>
    <sheet name="StartUp_189" sheetId="190" state="veryHidden" r:id="rId190"/>
    <sheet name="StartUp_190" sheetId="191" state="veryHidden" r:id="rId191"/>
    <sheet name="StartUp_191" sheetId="192" state="veryHidden" r:id="rId192"/>
    <sheet name="StartUp_192" sheetId="193" state="veryHidden" r:id="rId193"/>
    <sheet name="StartUp_193" sheetId="194" state="veryHidden" r:id="rId194"/>
    <sheet name="StartUp_194" sheetId="195" state="veryHidden" r:id="rId195"/>
    <sheet name="StartUp_195" sheetId="196" state="veryHidden" r:id="rId196"/>
    <sheet name="StartUp_196" sheetId="197" state="veryHidden" r:id="rId197"/>
    <sheet name="StartUp_197" sheetId="198" state="veryHidden" r:id="rId198"/>
    <sheet name="StartUp_198" sheetId="199" state="veryHidden" r:id="rId199"/>
    <sheet name="StartUp_199" sheetId="200" state="veryHidden" r:id="rId200"/>
    <sheet name="StartUp_200" sheetId="201" state="veryHidden" r:id="rId201"/>
    <sheet name="StartUp_201" sheetId="202" state="veryHidden" r:id="rId202"/>
    <sheet name="StartUp_202" sheetId="203" state="veryHidden" r:id="rId203"/>
    <sheet name="StartUp_203" sheetId="204" state="veryHidden" r:id="rId204"/>
    <sheet name="StartUp_204" sheetId="205" state="veryHidden" r:id="rId205"/>
    <sheet name="StartUp_205" sheetId="206" state="veryHidden" r:id="rId206"/>
    <sheet name="StartUp_206" sheetId="207" state="veryHidden" r:id="rId207"/>
    <sheet name="StartUp_207" sheetId="208" state="veryHidden" r:id="rId208"/>
    <sheet name="StartUp_208" sheetId="209" state="veryHidden" r:id="rId209"/>
    <sheet name="StartUp_209" sheetId="210" state="veryHidden" r:id="rId210"/>
    <sheet name="StartUp_210" sheetId="211" state="veryHidden" r:id="rId211"/>
    <sheet name="StartUp_211" sheetId="212" state="veryHidden" r:id="rId212"/>
    <sheet name="StartUp_212" sheetId="213" state="veryHidden" r:id="rId213"/>
    <sheet name="StartUp_213" sheetId="214" state="veryHidden" r:id="rId214"/>
    <sheet name="StartUp_214" sheetId="215" state="veryHidden" r:id="rId215"/>
    <sheet name="StartUp_215" sheetId="216" state="veryHidden" r:id="rId216"/>
    <sheet name="StartUp_216" sheetId="217" state="veryHidden" r:id="rId217"/>
    <sheet name="StartUp_217" sheetId="218" state="veryHidden" r:id="rId218"/>
    <sheet name="StartUp_218" sheetId="219" state="veryHidden" r:id="rId219"/>
    <sheet name="StartUp_219" sheetId="220" state="veryHidden" r:id="rId220"/>
    <sheet name="StartUp_220" sheetId="221" state="veryHidden" r:id="rId221"/>
    <sheet name="StartUp_221" sheetId="222" state="veryHidden" r:id="rId222"/>
    <sheet name="StartUp_222" sheetId="223" state="veryHidden" r:id="rId223"/>
    <sheet name="StartUp_223" sheetId="224" state="veryHidden" r:id="rId224"/>
    <sheet name="StartUp_224" sheetId="225" state="veryHidden" r:id="rId225"/>
    <sheet name="StartUp_225" sheetId="226" state="veryHidden" r:id="rId226"/>
    <sheet name="StartUp_226" sheetId="227" state="veryHidden" r:id="rId227"/>
    <sheet name="StartUp_227" sheetId="228" state="veryHidden" r:id="rId228"/>
    <sheet name="StartUp_228" sheetId="229" state="veryHidden" r:id="rId229"/>
    <sheet name="StartUp_229" sheetId="230" state="veryHidden" r:id="rId230"/>
    <sheet name="StartUp_230" sheetId="231" state="veryHidden" r:id="rId231"/>
    <sheet name="StartUp_231" sheetId="232" state="veryHidden" r:id="rId232"/>
    <sheet name="StartUp_232" sheetId="233" state="veryHidden" r:id="rId233"/>
    <sheet name="StartUp_233" sheetId="234" state="veryHidden" r:id="rId234"/>
    <sheet name="StartUp_234" sheetId="235" state="veryHidden" r:id="rId235"/>
    <sheet name="StartUp_235" sheetId="236" state="veryHidden" r:id="rId236"/>
    <sheet name="StartUp_236" sheetId="237" state="veryHidden" r:id="rId237"/>
    <sheet name="StartUp_237" sheetId="238" state="veryHidden" r:id="rId238"/>
    <sheet name="StartUp_238" sheetId="239" state="veryHidden" r:id="rId239"/>
    <sheet name="StartUp_239" sheetId="240" state="veryHidden" r:id="rId240"/>
    <sheet name="StartUp_240" sheetId="241" state="veryHidden" r:id="rId241"/>
    <sheet name="StartUp_241" sheetId="242" state="veryHidden" r:id="rId242"/>
    <sheet name="StartUp_242" sheetId="243" state="veryHidden" r:id="rId243"/>
    <sheet name="StartUp_243" sheetId="244" state="veryHidden" r:id="rId244"/>
    <sheet name="StartUp_244" sheetId="245" state="veryHidden" r:id="rId245"/>
    <sheet name="StartUp_245" sheetId="246" state="veryHidden" r:id="rId246"/>
    <sheet name="StartUp_246" sheetId="247" state="veryHidden" r:id="rId247"/>
    <sheet name="StartUp_247" sheetId="248" state="veryHidden" r:id="rId248"/>
    <sheet name="StartUp_248" sheetId="249" state="veryHidden" r:id="rId249"/>
    <sheet name="StartUp_249" sheetId="250" state="veryHidden" r:id="rId250"/>
    <sheet name="StartUp_250" sheetId="251" state="veryHidden" r:id="rId251"/>
    <sheet name="StartUp_251" sheetId="252" state="veryHidden" r:id="rId252"/>
    <sheet name="StartUp_252" sheetId="253" state="veryHidden" r:id="rId253"/>
    <sheet name="StartUp_253" sheetId="254" state="veryHidden" r:id="rId254"/>
    <sheet name="StartUp_254" sheetId="255" state="veryHidden" r:id="rId255"/>
    <sheet name="StartUp_255" sheetId="256" state="veryHidden" r:id="rId256"/>
    <sheet name="StartUp_256" sheetId="257" state="veryHidden" r:id="rId257"/>
    <sheet name="StartUp_257" sheetId="258" state="veryHidden" r:id="rId258"/>
    <sheet name="StartUp_258" sheetId="259" state="veryHidden" r:id="rId259"/>
    <sheet name="StartUp_259" sheetId="260" state="veryHidden" r:id="rId260"/>
    <sheet name="StartUp_260" sheetId="261" state="veryHidden" r:id="rId261"/>
    <sheet name="StartUp_261" sheetId="262" state="veryHidden" r:id="rId262"/>
    <sheet name="StartUp_262" sheetId="263" state="veryHidden" r:id="rId263"/>
    <sheet name="StartUp_263" sheetId="264" state="veryHidden" r:id="rId264"/>
    <sheet name="StartUp_264" sheetId="265" state="veryHidden" r:id="rId265"/>
    <sheet name="StartUp_265" sheetId="266" state="veryHidden" r:id="rId266"/>
    <sheet name="StartUp_266" sheetId="267" state="veryHidden" r:id="rId267"/>
    <sheet name="StartUp_267" sheetId="268" state="veryHidden" r:id="rId268"/>
    <sheet name="StartUp_268" sheetId="269" state="veryHidden" r:id="rId269"/>
    <sheet name="StartUp_269" sheetId="270" state="veryHidden" r:id="rId270"/>
    <sheet name="StartUp_270" sheetId="271" state="veryHidden" r:id="rId271"/>
    <sheet name="StartUp_271" sheetId="272" state="veryHidden" r:id="rId272"/>
    <sheet name="StartUp_272" sheetId="273" state="veryHidden" r:id="rId273"/>
    <sheet name="StartUp_273" sheetId="274" state="veryHidden" r:id="rId274"/>
    <sheet name="StartUp_274" sheetId="275" state="veryHidden" r:id="rId275"/>
    <sheet name="StartUp_275" sheetId="276" state="veryHidden" r:id="rId276"/>
    <sheet name="StartUp_276" sheetId="277" state="veryHidden" r:id="rId277"/>
    <sheet name="StartUp_277" sheetId="278" state="veryHidden" r:id="rId278"/>
    <sheet name="StartUp_278" sheetId="279" state="veryHidden" r:id="rId279"/>
    <sheet name="StartUp_279" sheetId="280" state="veryHidden" r:id="rId280"/>
    <sheet name="StartUp_280" sheetId="281" state="veryHidden" r:id="rId281"/>
    <sheet name="StartUp_281" sheetId="282" state="veryHidden" r:id="rId282"/>
    <sheet name="StartUp_282" sheetId="283" state="veryHidden" r:id="rId283"/>
    <sheet name="StartUp_283" sheetId="284" state="veryHidden" r:id="rId284"/>
    <sheet name="StartUp_284" sheetId="285" state="veryHidden" r:id="rId285"/>
    <sheet name="StartUp_285" sheetId="286" state="veryHidden" r:id="rId286"/>
    <sheet name="StartUp_286" sheetId="287" state="veryHidden" r:id="rId287"/>
    <sheet name="StartUp_287" sheetId="288" state="veryHidden" r:id="rId288"/>
    <sheet name="StartUp_288" sheetId="289" state="veryHidden" r:id="rId289"/>
    <sheet name="StartUp_289" sheetId="290" state="veryHidden" r:id="rId290"/>
    <sheet name="StartUp_290" sheetId="291" state="veryHidden" r:id="rId291"/>
    <sheet name="StartUp_291" sheetId="292" state="veryHidden" r:id="rId292"/>
    <sheet name="StartUp_292" sheetId="293" state="veryHidden" r:id="rId293"/>
    <sheet name="StartUp_293" sheetId="294" state="veryHidden" r:id="rId294"/>
    <sheet name="StartUp_294" sheetId="295" state="veryHidden" r:id="rId295"/>
    <sheet name="StartUp_295" sheetId="296" state="veryHidden" r:id="rId296"/>
    <sheet name="StartUp_296" sheetId="297" state="veryHidden" r:id="rId297"/>
    <sheet name="StartUp_297" sheetId="298" state="veryHidden" r:id="rId298"/>
    <sheet name="StartUp_298" sheetId="299" state="veryHidden" r:id="rId299"/>
    <sheet name="StartUp_299" sheetId="300" state="veryHidden" r:id="rId300"/>
    <sheet name="StartUp_300" sheetId="301" state="veryHidden" r:id="rId301"/>
    <sheet name="StartUp_301" sheetId="302" state="veryHidden" r:id="rId302"/>
    <sheet name="StartUp_302" sheetId="303" state="veryHidden" r:id="rId303"/>
    <sheet name="StartUp_303" sheetId="304" state="veryHidden" r:id="rId304"/>
    <sheet name="StartUp_304" sheetId="305" state="veryHidden" r:id="rId305"/>
    <sheet name="StartUp_305" sheetId="306" state="veryHidden" r:id="rId306"/>
    <sheet name="StartUp_306" sheetId="307" state="veryHidden" r:id="rId307"/>
    <sheet name="StartUp_307" sheetId="308" state="veryHidden" r:id="rId308"/>
    <sheet name="StartUp_308" sheetId="309" state="veryHidden" r:id="rId309"/>
    <sheet name="StartUp_309" sheetId="310" state="veryHidden" r:id="rId310"/>
    <sheet name="StartUp_310" sheetId="311" state="veryHidden" r:id="rId311"/>
    <sheet name="StartUp_311" sheetId="312" state="veryHidden" r:id="rId312"/>
    <sheet name="StartUp_312" sheetId="313" state="veryHidden" r:id="rId313"/>
    <sheet name="StartUp_313" sheetId="314" state="veryHidden" r:id="rId314"/>
    <sheet name="StartUp_314" sheetId="315" state="veryHidden" r:id="rId315"/>
    <sheet name="StartUp_315" sheetId="316" state="veryHidden" r:id="rId316"/>
    <sheet name="StartUp_316" sheetId="317" state="veryHidden" r:id="rId317"/>
    <sheet name="StartUp_317" sheetId="318" state="veryHidden" r:id="rId318"/>
    <sheet name="StartUp_318" sheetId="319" state="veryHidden" r:id="rId319"/>
    <sheet name="StartUp_319" sheetId="320" state="veryHidden" r:id="rId320"/>
    <sheet name="StartUp_320" sheetId="321" state="veryHidden" r:id="rId321"/>
    <sheet name="StartUp_321" sheetId="322" state="veryHidden" r:id="rId322"/>
    <sheet name="StartUp_322" sheetId="323" state="veryHidden" r:id="rId323"/>
    <sheet name="StartUp_323" sheetId="324" state="veryHidden" r:id="rId324"/>
    <sheet name="StartUp_324" sheetId="325" state="veryHidden" r:id="rId325"/>
    <sheet name="StartUp_325" sheetId="326" state="veryHidden" r:id="rId326"/>
    <sheet name="StartUp_326" sheetId="327" state="veryHidden" r:id="rId327"/>
    <sheet name="StartUp_327" sheetId="328" state="veryHidden" r:id="rId328"/>
    <sheet name="StartUp_328" sheetId="329" state="veryHidden" r:id="rId329"/>
    <sheet name="StartUp_329" sheetId="330" state="veryHidden" r:id="rId330"/>
    <sheet name="StartUp_330" sheetId="331" state="veryHidden" r:id="rId331"/>
    <sheet name="StartUp_331" sheetId="332" state="veryHidden" r:id="rId332"/>
    <sheet name="StartUp_332" sheetId="333" state="veryHidden" r:id="rId333"/>
    <sheet name="StartUp_333" sheetId="334" state="veryHidden" r:id="rId334"/>
    <sheet name="StartUp_334" sheetId="335" state="veryHidden" r:id="rId335"/>
    <sheet name="StartUp_335" sheetId="336" state="veryHidden" r:id="rId336"/>
    <sheet name="StartUp_336" sheetId="337" state="veryHidden" r:id="rId337"/>
    <sheet name="StartUp_337" sheetId="338" state="veryHidden" r:id="rId338"/>
    <sheet name="StartUp_338" sheetId="339" state="veryHidden" r:id="rId339"/>
    <sheet name="StartUp_339" sheetId="340" state="veryHidden" r:id="rId340"/>
    <sheet name="StartUp_340" sheetId="341" state="veryHidden" r:id="rId341"/>
    <sheet name="StartUp_341" sheetId="342" state="veryHidden" r:id="rId342"/>
    <sheet name="StartUp_342" sheetId="343" state="veryHidden" r:id="rId343"/>
    <sheet name="StartUp_343" sheetId="344" state="veryHidden" r:id="rId344"/>
    <sheet name="StartUp_344" sheetId="345" state="veryHidden" r:id="rId345"/>
    <sheet name="StartUp_345" sheetId="346" state="veryHidden" r:id="rId346"/>
    <sheet name="StartUp_346" sheetId="347" state="veryHidden" r:id="rId347"/>
    <sheet name="StartUp_347" sheetId="348" state="veryHidden" r:id="rId348"/>
    <sheet name="StartUp_348" sheetId="349" state="veryHidden" r:id="rId349"/>
    <sheet name="StartUp_349" sheetId="350" state="veryHidden" r:id="rId350"/>
    <sheet name="StartUp_350" sheetId="351" state="veryHidden" r:id="rId351"/>
    <sheet name="StartUp_351" sheetId="352" state="veryHidden" r:id="rId352"/>
    <sheet name="StartUp_352" sheetId="353" state="veryHidden" r:id="rId353"/>
    <sheet name="StartUp_353" sheetId="354" state="veryHidden" r:id="rId354"/>
    <sheet name="StartUp_354" sheetId="355" state="veryHidden" r:id="rId355"/>
    <sheet name="StartUp_355" sheetId="356" state="veryHidden" r:id="rId356"/>
    <sheet name="StartUp_356" sheetId="357" state="veryHidden" r:id="rId357"/>
    <sheet name="StartUp_357" sheetId="358" state="veryHidden" r:id="rId358"/>
    <sheet name="StartUp_358" sheetId="359" state="veryHidden" r:id="rId359"/>
    <sheet name="StartUp_359" sheetId="360" state="veryHidden" r:id="rId360"/>
    <sheet name="StartUp_360" sheetId="361" state="veryHidden" r:id="rId361"/>
    <sheet name="StartUp_361" sheetId="362" state="veryHidden" r:id="rId362"/>
    <sheet name="StartUp_362" sheetId="363" state="veryHidden" r:id="rId363"/>
    <sheet name="StartUp_363" sheetId="364" state="veryHidden" r:id="rId364"/>
    <sheet name="StartUp_364" sheetId="365" state="veryHidden" r:id="rId365"/>
    <sheet name="StartUp_365" sheetId="366" state="veryHidden" r:id="rId366"/>
    <sheet name="StartUp_366" sheetId="367" state="veryHidden" r:id="rId367"/>
    <sheet name="StartUp_367" sheetId="368" state="veryHidden" r:id="rId368"/>
    <sheet name="StartUp_368" sheetId="369" state="veryHidden" r:id="rId369"/>
    <sheet name="StartUp_369" sheetId="370" state="veryHidden" r:id="rId370"/>
    <sheet name="StartUp_370" sheetId="371" state="veryHidden" r:id="rId371"/>
    <sheet name="StartUp_371" sheetId="372" state="veryHidden" r:id="rId372"/>
    <sheet name="StartUp_372" sheetId="373" state="veryHidden" r:id="rId373"/>
    <sheet name="StartUp_373" sheetId="374" state="veryHidden" r:id="rId374"/>
    <sheet name="StartUp_374" sheetId="375" state="veryHidden" r:id="rId375"/>
    <sheet name="StartUp_375" sheetId="376" state="veryHidden" r:id="rId376"/>
    <sheet name="StartUp_376" sheetId="377" state="veryHidden" r:id="rId377"/>
    <sheet name="StartUp_377" sheetId="378" state="veryHidden" r:id="rId378"/>
    <sheet name="StartUp_378" sheetId="379" state="veryHidden" r:id="rId379"/>
    <sheet name="StartUp_379" sheetId="380" state="veryHidden" r:id="rId380"/>
    <sheet name="StartUp_380" sheetId="381" state="veryHidden" r:id="rId381"/>
    <sheet name="StartUp_381" sheetId="382" state="veryHidden" r:id="rId382"/>
    <sheet name="StartUp_382" sheetId="383" state="veryHidden" r:id="rId383"/>
    <sheet name="StartUp_383" sheetId="384" state="veryHidden" r:id="rId384"/>
    <sheet name="StartUp_384" sheetId="385" state="veryHidden" r:id="rId385"/>
    <sheet name="StartUp_385" sheetId="386" state="veryHidden" r:id="rId386"/>
    <sheet name="StartUp_386" sheetId="387" state="veryHidden" r:id="rId387"/>
    <sheet name="StartUp_387" sheetId="388" state="veryHidden" r:id="rId388"/>
    <sheet name="StartUp_388" sheetId="389" state="veryHidden" r:id="rId389"/>
    <sheet name="StartUp_389" sheetId="390" state="veryHidden" r:id="rId390"/>
    <sheet name="StartUp_390" sheetId="391" state="veryHidden" r:id="rId391"/>
    <sheet name="StartUp_391" sheetId="392" state="veryHidden" r:id="rId392"/>
    <sheet name="StartUp_392" sheetId="393" state="veryHidden" r:id="rId393"/>
    <sheet name="StartUp_393" sheetId="394" state="veryHidden" r:id="rId394"/>
    <sheet name="StartUp_394" sheetId="395" state="veryHidden" r:id="rId395"/>
    <sheet name="StartUp_395" sheetId="396" state="veryHidden" r:id="rId396"/>
    <sheet name="StartUp_396" sheetId="397" state="veryHidden" r:id="rId397"/>
    <sheet name="StartUp_397" sheetId="398" state="veryHidden" r:id="rId398"/>
    <sheet name="StartUp_398" sheetId="399" state="veryHidden" r:id="rId399"/>
    <sheet name="StartUp_399" sheetId="400" state="veryHidden" r:id="rId400"/>
    <sheet name="StartUp_400" sheetId="401" state="veryHidden" r:id="rId401"/>
    <sheet name="StartUp_401" sheetId="402" state="veryHidden" r:id="rId402"/>
    <sheet name="StartUp_402" sheetId="403" state="veryHidden" r:id="rId403"/>
    <sheet name="StartUp_403" sheetId="404" state="veryHidden" r:id="rId404"/>
    <sheet name="StartUp_404" sheetId="405" state="veryHidden" r:id="rId405"/>
    <sheet name="StartUp_405" sheetId="406" state="veryHidden" r:id="rId406"/>
    <sheet name="StartUp_406" sheetId="407" state="veryHidden" r:id="rId407"/>
    <sheet name="StartUp_407" sheetId="408" state="veryHidden" r:id="rId408"/>
    <sheet name="StartUp_408" sheetId="409" state="veryHidden" r:id="rId409"/>
    <sheet name="StartUp_409" sheetId="410" state="veryHidden" r:id="rId410"/>
    <sheet name="StartUp_410" sheetId="411" state="veryHidden" r:id="rId411"/>
    <sheet name="StartUp_411" sheetId="412" state="veryHidden" r:id="rId412"/>
    <sheet name="StartUp_412" sheetId="413" state="veryHidden" r:id="rId413"/>
    <sheet name="StartUp_413" sheetId="414" state="veryHidden" r:id="rId414"/>
    <sheet name="StartUp_414" sheetId="415" state="veryHidden" r:id="rId415"/>
    <sheet name="StartUp_415" sheetId="416" state="veryHidden" r:id="rId416"/>
    <sheet name="StartUp_416" sheetId="417" state="veryHidden" r:id="rId417"/>
    <sheet name="StartUp_417" sheetId="418" state="veryHidden" r:id="rId418"/>
    <sheet name="StartUp_418" sheetId="419" state="veryHidden" r:id="rId419"/>
    <sheet name="StartUp_419" sheetId="420" state="veryHidden" r:id="rId420"/>
    <sheet name="StartUp_420" sheetId="421" state="veryHidden" r:id="rId421"/>
    <sheet name="StartUp_421" sheetId="422" state="veryHidden" r:id="rId422"/>
    <sheet name="StartUp_422" sheetId="423" state="veryHidden" r:id="rId423"/>
    <sheet name="StartUp_423" sheetId="424" state="veryHidden" r:id="rId424"/>
    <sheet name="StartUp_424" sheetId="425" state="veryHidden" r:id="rId425"/>
    <sheet name="StartUp_425" sheetId="426" state="veryHidden" r:id="rId426"/>
    <sheet name="StartUp_426" sheetId="427" state="veryHidden" r:id="rId427"/>
    <sheet name="StartUp_427" sheetId="428" state="veryHidden" r:id="rId428"/>
    <sheet name="StartUp_428" sheetId="429" state="veryHidden" r:id="rId429"/>
    <sheet name="StartUp_429" sheetId="430" state="veryHidden" r:id="rId430"/>
    <sheet name="StartUp_430" sheetId="431" state="veryHidden" r:id="rId431"/>
    <sheet name="StartUp_431" sheetId="432" state="veryHidden" r:id="rId432"/>
    <sheet name="StartUp_432" sheetId="433" state="veryHidden" r:id="rId433"/>
    <sheet name="StartUp_433" sheetId="434" state="veryHidden" r:id="rId434"/>
    <sheet name="StartUp_434" sheetId="435" state="veryHidden" r:id="rId435"/>
    <sheet name="StartUp_435" sheetId="436" state="veryHidden" r:id="rId436"/>
    <sheet name="StartUp_436" sheetId="437" state="veryHidden" r:id="rId437"/>
    <sheet name="StartUp_437" sheetId="438" state="veryHidden" r:id="rId438"/>
    <sheet name="StartUp_438" sheetId="439" state="veryHidden" r:id="rId439"/>
    <sheet name="StartUp_439" sheetId="440" state="veryHidden" r:id="rId440"/>
    <sheet name="StartUp_440" sheetId="441" state="veryHidden" r:id="rId441"/>
    <sheet name="StartUp_441" sheetId="442" state="veryHidden" r:id="rId442"/>
    <sheet name="StartUp_442" sheetId="443" state="veryHidden" r:id="rId443"/>
    <sheet name="StartUp_443" sheetId="444" state="veryHidden" r:id="rId444"/>
    <sheet name="StartUp_444" sheetId="445" state="veryHidden" r:id="rId445"/>
    <sheet name="StartUp_445" sheetId="446" state="veryHidden" r:id="rId446"/>
    <sheet name="StartUp_446" sheetId="447" state="veryHidden" r:id="rId447"/>
    <sheet name="StartUp_447" sheetId="448" state="veryHidden" r:id="rId448"/>
    <sheet name="StartUp_448" sheetId="449" state="veryHidden" r:id="rId449"/>
    <sheet name="StartUp_449" sheetId="450" state="veryHidden" r:id="rId450"/>
    <sheet name="StartUp_450" sheetId="451" state="veryHidden" r:id="rId451"/>
    <sheet name="StartUp_451" sheetId="452" state="veryHidden" r:id="rId452"/>
    <sheet name="StartUp_452" sheetId="453" state="veryHidden" r:id="rId453"/>
    <sheet name="StartUp_453" sheetId="454" state="veryHidden" r:id="rId454"/>
    <sheet name="StartUp_454" sheetId="455" state="veryHidden" r:id="rId455"/>
    <sheet name="StartUp_455" sheetId="456" state="veryHidden" r:id="rId456"/>
    <sheet name="StartUp_456" sheetId="457" state="veryHidden" r:id="rId457"/>
    <sheet name="StartUp_457" sheetId="458" state="veryHidden" r:id="rId458"/>
    <sheet name="StartUp_458" sheetId="459" state="veryHidden" r:id="rId459"/>
    <sheet name="StartUp_459" sheetId="460" state="veryHidden" r:id="rId460"/>
    <sheet name="StartUp_460" sheetId="461" state="veryHidden" r:id="rId461"/>
    <sheet name="StartUp_461" sheetId="462" state="veryHidden" r:id="rId462"/>
    <sheet name="StartUp_462" sheetId="463" state="veryHidden" r:id="rId463"/>
    <sheet name="StartUp_463" sheetId="464" state="veryHidden" r:id="rId464"/>
    <sheet name="StartUp_464" sheetId="465" state="veryHidden" r:id="rId465"/>
    <sheet name="StartUp_465" sheetId="466" state="veryHidden" r:id="rId466"/>
    <sheet name="StartUp_466" sheetId="467" state="veryHidden" r:id="rId467"/>
    <sheet name="StartUp_467" sheetId="468" state="veryHidden" r:id="rId468"/>
    <sheet name="StartUp_468" sheetId="469" state="veryHidden" r:id="rId469"/>
    <sheet name="StartUp_469" sheetId="470" state="veryHidden" r:id="rId470"/>
    <sheet name="StartUp_470" sheetId="471" state="veryHidden" r:id="rId471"/>
    <sheet name="StartUp_471" sheetId="472" state="veryHidden" r:id="rId472"/>
    <sheet name="StartUp_472" sheetId="473" state="veryHidden" r:id="rId473"/>
    <sheet name="StartUp_473" sheetId="474" state="veryHidden" r:id="rId474"/>
    <sheet name="StartUp_474" sheetId="475" state="veryHidden" r:id="rId475"/>
    <sheet name="StartUp_475" sheetId="476" state="veryHidden" r:id="rId476"/>
    <sheet name="StartUp_476" sheetId="477" state="veryHidden" r:id="rId477"/>
    <sheet name="StartUp_477" sheetId="478" state="veryHidden" r:id="rId478"/>
    <sheet name="StartUp_478" sheetId="479" state="veryHidden" r:id="rId479"/>
    <sheet name="StartUp_479" sheetId="480" state="veryHidden" r:id="rId480"/>
    <sheet name="StartUp_480" sheetId="481" state="veryHidden" r:id="rId481"/>
    <sheet name="StartUp_481" sheetId="482" state="veryHidden" r:id="rId482"/>
    <sheet name="StartUp_482" sheetId="483" state="veryHidden" r:id="rId483"/>
    <sheet name="StartUp_483" sheetId="484" state="veryHidden" r:id="rId484"/>
    <sheet name="StartUp_484" sheetId="485" state="veryHidden" r:id="rId485"/>
    <sheet name="StartUp_485" sheetId="486" state="veryHidden" r:id="rId486"/>
    <sheet name="StartUp_486" sheetId="487" state="veryHidden" r:id="rId487"/>
    <sheet name="StartUp_487" sheetId="488" state="veryHidden" r:id="rId488"/>
    <sheet name="StartUp_488" sheetId="489" state="veryHidden" r:id="rId489"/>
    <sheet name="StartUp_489" sheetId="490" state="veryHidden" r:id="rId490"/>
    <sheet name="StartUp_490" sheetId="491" state="veryHidden" r:id="rId491"/>
    <sheet name="StartUp_491" sheetId="492" state="veryHidden" r:id="rId492"/>
    <sheet name="StartUp_492" sheetId="493" state="veryHidden" r:id="rId493"/>
    <sheet name="StartUp_493" sheetId="494" state="veryHidden" r:id="rId494"/>
    <sheet name="StartUp_494" sheetId="495" state="veryHidden" r:id="rId495"/>
    <sheet name="StartUp_495" sheetId="496" state="veryHidden" r:id="rId496"/>
    <sheet name="StartUp_496" sheetId="497" state="veryHidden" r:id="rId497"/>
    <sheet name="StartUp_497" sheetId="498" state="veryHidden" r:id="rId498"/>
    <sheet name="StartUp_498" sheetId="499" state="veryHidden" r:id="rId499"/>
    <sheet name="StartUp_499" sheetId="500" state="veryHidden" r:id="rId500"/>
    <sheet name="StartUp_500" sheetId="501" state="veryHidden" r:id="rId501"/>
    <sheet name="StartUp_501" sheetId="502" state="veryHidden" r:id="rId502"/>
    <sheet name="StartUp_502" sheetId="503" state="veryHidden" r:id="rId503"/>
    <sheet name="StartUp_503" sheetId="504" state="veryHidden" r:id="rId504"/>
    <sheet name="StartUp_504" sheetId="505" state="veryHidden" r:id="rId505"/>
    <sheet name="StartUp_505" sheetId="506" state="veryHidden" r:id="rId506"/>
    <sheet name="StartUp_506" sheetId="507" state="veryHidden" r:id="rId507"/>
    <sheet name="StartUp_507" sheetId="508" state="veryHidden" r:id="rId508"/>
    <sheet name="StartUp_508" sheetId="509" state="veryHidden" r:id="rId509"/>
    <sheet name="StartUp_509" sheetId="510" state="veryHidden" r:id="rId510"/>
    <sheet name="StartUp_510" sheetId="511" state="veryHidden" r:id="rId511"/>
    <sheet name="StartUp_511" sheetId="512" state="veryHidden" r:id="rId512"/>
    <sheet name="StartUp_512" sheetId="513" state="veryHidden" r:id="rId513"/>
    <sheet name="StartUp_513" sheetId="514" state="veryHidden" r:id="rId514"/>
    <sheet name="StartUp_514" sheetId="515" state="veryHidden" r:id="rId515"/>
    <sheet name="StartUp_515" sheetId="516" state="veryHidden" r:id="rId516"/>
    <sheet name="StartUp_516" sheetId="517" state="veryHidden" r:id="rId517"/>
    <sheet name="StartUp_517" sheetId="518" state="veryHidden" r:id="rId518"/>
    <sheet name="StartUp_518" sheetId="519" state="veryHidden" r:id="rId519"/>
    <sheet name="StartUp_519" sheetId="520" state="veryHidden" r:id="rId520"/>
    <sheet name="StartUp_520" sheetId="521" state="veryHidden" r:id="rId521"/>
    <sheet name="StartUp_521" sheetId="522" state="veryHidden" r:id="rId522"/>
    <sheet name="StartUp_522" sheetId="523" state="veryHidden" r:id="rId523"/>
    <sheet name="StartUp_523" sheetId="524" state="veryHidden" r:id="rId524"/>
    <sheet name="StartUp_524" sheetId="525" state="veryHidden" r:id="rId525"/>
    <sheet name="StartUp_525" sheetId="526" state="veryHidden" r:id="rId526"/>
    <sheet name="StartUp_526" sheetId="527" state="veryHidden" r:id="rId527"/>
    <sheet name="StartUp_527" sheetId="528" state="veryHidden" r:id="rId528"/>
    <sheet name="StartUp_528" sheetId="529" state="veryHidden" r:id="rId529"/>
    <sheet name="StartUp_529" sheetId="530" state="veryHidden" r:id="rId530"/>
    <sheet name="StartUp_530" sheetId="531" state="veryHidden" r:id="rId531"/>
    <sheet name="StartUp_531" sheetId="532" state="veryHidden" r:id="rId532"/>
    <sheet name="StartUp_532" sheetId="533" state="veryHidden" r:id="rId533"/>
    <sheet name="StartUp_533" sheetId="534" state="veryHidden" r:id="rId534"/>
    <sheet name="StartUp_534" sheetId="535" state="veryHidden" r:id="rId535"/>
    <sheet name="StartUp_535" sheetId="536" state="veryHidden" r:id="rId536"/>
    <sheet name="StartUp_536" sheetId="537" state="veryHidden" r:id="rId537"/>
    <sheet name="StartUp_537" sheetId="538" state="veryHidden" r:id="rId538"/>
    <sheet name="StartUp_538" sheetId="539" state="veryHidden" r:id="rId539"/>
    <sheet name="StartUp_539" sheetId="540" state="veryHidden" r:id="rId540"/>
    <sheet name="StartUp_540" sheetId="541" state="veryHidden" r:id="rId541"/>
    <sheet name="StartUp_541" sheetId="542" state="veryHidden" r:id="rId542"/>
    <sheet name="StartUp_542" sheetId="543" state="veryHidden" r:id="rId543"/>
    <sheet name="StartUp_543" sheetId="544" state="veryHidden" r:id="rId544"/>
    <sheet name="StartUp_544" sheetId="545" state="veryHidden" r:id="rId545"/>
    <sheet name="StartUp_545" sheetId="546" state="veryHidden" r:id="rId546"/>
    <sheet name="StartUp_546" sheetId="547" state="veryHidden" r:id="rId547"/>
    <sheet name="StartUp_547" sheetId="548" state="veryHidden" r:id="rId548"/>
    <sheet name="StartUp_548" sheetId="549" state="veryHidden" r:id="rId549"/>
    <sheet name="StartUp_549" sheetId="550" state="veryHidden" r:id="rId550"/>
    <sheet name="StartUp_550" sheetId="551" state="veryHidden" r:id="rId551"/>
    <sheet name="StartUp_551" sheetId="552" state="veryHidden" r:id="rId552"/>
    <sheet name="StartUp_552" sheetId="553" state="veryHidden" r:id="rId553"/>
    <sheet name="StartUp_553" sheetId="554" state="veryHidden" r:id="rId554"/>
    <sheet name="StartUp_554" sheetId="555" state="veryHidden" r:id="rId555"/>
    <sheet name="StartUp_555" sheetId="556" state="veryHidden" r:id="rId556"/>
    <sheet name="StartUp_556" sheetId="557" state="veryHidden" r:id="rId557"/>
    <sheet name="StartUp_557" sheetId="558" state="veryHidden" r:id="rId558"/>
    <sheet name="StartUp_558" sheetId="559" state="veryHidden" r:id="rId559"/>
    <sheet name="StartUp_559" sheetId="560" state="veryHidden" r:id="rId560"/>
    <sheet name="StartUp_560" sheetId="561" state="veryHidden" r:id="rId561"/>
    <sheet name="StartUp_561" sheetId="562" state="veryHidden" r:id="rId562"/>
    <sheet name="StartUp_562" sheetId="563" state="veryHidden" r:id="rId563"/>
    <sheet name="StartUp_563" sheetId="564" state="veryHidden" r:id="rId564"/>
    <sheet name="StartUp_564" sheetId="565" state="veryHidden" r:id="rId565"/>
    <sheet name="StartUp_565" sheetId="566" state="veryHidden" r:id="rId566"/>
    <sheet name="StartUp_566" sheetId="567" state="veryHidden" r:id="rId567"/>
    <sheet name="StartUp_567" sheetId="568" state="veryHidden" r:id="rId568"/>
    <sheet name="StartUp_568" sheetId="569" state="veryHidden" r:id="rId569"/>
    <sheet name="StartUp_569" sheetId="570" state="veryHidden" r:id="rId570"/>
    <sheet name="StartUp_570" sheetId="571" state="veryHidden" r:id="rId571"/>
    <sheet name="StartUp_571" sheetId="572" state="veryHidden" r:id="rId572"/>
    <sheet name="StartUp_572" sheetId="573" state="veryHidden" r:id="rId573"/>
    <sheet name="StartUp_573" sheetId="574" state="veryHidden" r:id="rId574"/>
    <sheet name="StartUp_574" sheetId="575" state="veryHidden" r:id="rId575"/>
    <sheet name="StartUp_575" sheetId="576" state="veryHidden" r:id="rId576"/>
    <sheet name="StartUp_576" sheetId="577" state="veryHidden" r:id="rId577"/>
    <sheet name="StartUp_577" sheetId="578" state="veryHidden" r:id="rId578"/>
    <sheet name="StartUp_578" sheetId="579" state="veryHidden" r:id="rId579"/>
    <sheet name="StartUp_579" sheetId="580" state="veryHidden" r:id="rId580"/>
    <sheet name="StartUp_580" sheetId="581" state="veryHidden" r:id="rId581"/>
    <sheet name="StartUp_581" sheetId="582" state="veryHidden" r:id="rId582"/>
    <sheet name="StartUp_582" sheetId="583" state="veryHidden" r:id="rId583"/>
    <sheet name="StartUp_583" sheetId="584" state="veryHidden" r:id="rId584"/>
    <sheet name="StartUp_584" sheetId="585" state="veryHidden" r:id="rId585"/>
    <sheet name="StartUp_585" sheetId="586" state="veryHidden" r:id="rId586"/>
    <sheet name="StartUp_586" sheetId="587" state="veryHidden" r:id="rId587"/>
    <sheet name="StartUp_587" sheetId="588" state="veryHidden" r:id="rId588"/>
    <sheet name="StartUp_588" sheetId="589" state="veryHidden" r:id="rId589"/>
    <sheet name="StartUp_589" sheetId="590" state="veryHidden" r:id="rId590"/>
    <sheet name="StartUp_590" sheetId="591" state="veryHidden" r:id="rId591"/>
    <sheet name="StartUp_591" sheetId="592" state="veryHidden" r:id="rId592"/>
    <sheet name="StartUp_592" sheetId="593" state="veryHidden" r:id="rId593"/>
    <sheet name="StartUp_593" sheetId="594" state="veryHidden" r:id="rId594"/>
    <sheet name="StartUp_594" sheetId="595" state="veryHidden" r:id="rId595"/>
    <sheet name="StartUp_595" sheetId="596" state="veryHidden" r:id="rId596"/>
    <sheet name="StartUp_596" sheetId="597" state="veryHidden" r:id="rId597"/>
    <sheet name="StartUp_597" sheetId="598" state="veryHidden" r:id="rId598"/>
    <sheet name="StartUp_598" sheetId="599" state="veryHidden" r:id="rId599"/>
    <sheet name="StartUp_599" sheetId="600" state="veryHidden" r:id="rId600"/>
    <sheet name="StartUp_600" sheetId="601" state="veryHidden" r:id="rId601"/>
    <sheet name="StartUp_601" sheetId="602" state="veryHidden" r:id="rId602"/>
    <sheet name="StartUp_602" sheetId="603" state="veryHidden" r:id="rId603"/>
    <sheet name="StartUp_603" sheetId="604" state="veryHidden" r:id="rId604"/>
    <sheet name="StartUp_604" sheetId="605" state="veryHidden" r:id="rId605"/>
    <sheet name="StartUp_605" sheetId="606" state="veryHidden" r:id="rId606"/>
    <sheet name="StartUp_606" sheetId="607" state="veryHidden" r:id="rId607"/>
    <sheet name="StartUp_607" sheetId="608" state="veryHidden" r:id="rId608"/>
    <sheet name="StartUp_608" sheetId="609" state="veryHidden" r:id="rId609"/>
    <sheet name="StartUp_609" sheetId="610" state="veryHidden" r:id="rId610"/>
    <sheet name="StartUp_610" sheetId="611" state="veryHidden" r:id="rId611"/>
    <sheet name="StartUp_611" sheetId="612" state="veryHidden" r:id="rId612"/>
    <sheet name="StartUp_612" sheetId="613" state="veryHidden" r:id="rId613"/>
    <sheet name="StartUp_613" sheetId="614" state="veryHidden" r:id="rId614"/>
    <sheet name="StartUp_614" sheetId="615" state="veryHidden" r:id="rId615"/>
    <sheet name="StartUp_615" sheetId="616" state="veryHidden" r:id="rId616"/>
    <sheet name="StartUp_616" sheetId="617" state="veryHidden" r:id="rId617"/>
    <sheet name="StartUp_617" sheetId="618" state="veryHidden" r:id="rId618"/>
    <sheet name="StartUp_618" sheetId="619" state="veryHidden" r:id="rId619"/>
    <sheet name="StartUp_619" sheetId="620" state="veryHidden" r:id="rId620"/>
    <sheet name="StartUp_620" sheetId="621" state="veryHidden" r:id="rId621"/>
    <sheet name="StartUp_621" sheetId="622" state="veryHidden" r:id="rId622"/>
    <sheet name="StartUp_622" sheetId="623" state="veryHidden" r:id="rId623"/>
    <sheet name="StartUp_623" sheetId="624" state="veryHidden" r:id="rId624"/>
    <sheet name="StartUp_624" sheetId="625" state="veryHidden" r:id="rId625"/>
    <sheet name="StartUp_625" sheetId="626" state="veryHidden" r:id="rId626"/>
    <sheet name="StartUp_626" sheetId="627" state="veryHidden" r:id="rId627"/>
    <sheet name="StartUp_627" sheetId="628" state="veryHidden" r:id="rId628"/>
    <sheet name="StartUp_628" sheetId="629" state="veryHidden" r:id="rId629"/>
    <sheet name="StartUp_629" sheetId="630" state="veryHidden" r:id="rId630"/>
    <sheet name="StartUp_630" sheetId="631" state="veryHidden" r:id="rId631"/>
    <sheet name="StartUp_631" sheetId="632" state="veryHidden" r:id="rId632"/>
    <sheet name="StartUp_632" sheetId="633" state="veryHidden" r:id="rId633"/>
    <sheet name="StartUp_633" sheetId="634" state="veryHidden" r:id="rId634"/>
    <sheet name="StartUp_634" sheetId="635" state="veryHidden" r:id="rId635"/>
    <sheet name="StartUp_635" sheetId="636" state="veryHidden" r:id="rId636"/>
    <sheet name="StartUp_636" sheetId="637" state="veryHidden" r:id="rId637"/>
    <sheet name="StartUp_637" sheetId="638" state="veryHidden" r:id="rId638"/>
    <sheet name="StartUp_638" sheetId="639" state="veryHidden" r:id="rId639"/>
    <sheet name="StartUp_639" sheetId="640" state="veryHidden" r:id="rId640"/>
    <sheet name="StartUp_640" sheetId="641" state="veryHidden" r:id="rId641"/>
    <sheet name="StartUp_641" sheetId="642" state="veryHidden" r:id="rId642"/>
    <sheet name="StartUp_642" sheetId="643" state="veryHidden" r:id="rId643"/>
    <sheet name="StartUp_643" sheetId="644" state="veryHidden" r:id="rId644"/>
    <sheet name="StartUp_644" sheetId="645" state="veryHidden" r:id="rId645"/>
    <sheet name="StartUp_645" sheetId="646" state="veryHidden" r:id="rId646"/>
    <sheet name="StartUp_646" sheetId="647" state="veryHidden" r:id="rId647"/>
    <sheet name="StartUp_647" sheetId="648" state="veryHidden" r:id="rId648"/>
    <sheet name="StartUp_648" sheetId="649" state="veryHidden" r:id="rId649"/>
    <sheet name="StartUp_649" sheetId="650" state="veryHidden" r:id="rId650"/>
    <sheet name="StartUp_650" sheetId="651" state="veryHidden" r:id="rId651"/>
    <sheet name="StartUp_651" sheetId="652" state="veryHidden" r:id="rId652"/>
    <sheet name="StartUp_652" sheetId="653" state="veryHidden" r:id="rId653"/>
    <sheet name="StartUp_653" sheetId="654" state="veryHidden" r:id="rId654"/>
    <sheet name="StartUp_654" sheetId="655" state="veryHidden" r:id="rId655"/>
    <sheet name="StartUp_655" sheetId="656" state="veryHidden" r:id="rId656"/>
    <sheet name="StartUp_656" sheetId="657" state="veryHidden" r:id="rId657"/>
    <sheet name="StartUp_657" sheetId="658" state="veryHidden" r:id="rId658"/>
    <sheet name="StartUp_658" sheetId="659" state="veryHidden" r:id="rId659"/>
    <sheet name="StartUp_659" sheetId="660" state="veryHidden" r:id="rId660"/>
    <sheet name="StartUp_660" sheetId="661" state="veryHidden" r:id="rId661"/>
    <sheet name="StartUp_661" sheetId="662" state="veryHidden" r:id="rId662"/>
    <sheet name="StartUp_662" sheetId="663" state="veryHidden" r:id="rId663"/>
    <sheet name="StartUp_663" sheetId="664" state="veryHidden" r:id="rId664"/>
    <sheet name="StartUp_664" sheetId="665" state="veryHidden" r:id="rId665"/>
    <sheet name="StartUp_665" sheetId="666" state="veryHidden" r:id="rId666"/>
    <sheet name="StartUp_666" sheetId="667" state="veryHidden" r:id="rId667"/>
    <sheet name="StartUp_667" sheetId="668" state="veryHidden" r:id="rId668"/>
    <sheet name="StartUp_668" sheetId="669" state="veryHidden" r:id="rId669"/>
    <sheet name="StartUp_669" sheetId="670" state="veryHidden" r:id="rId670"/>
    <sheet name="StartUp_670" sheetId="671" state="veryHidden" r:id="rId671"/>
    <sheet name="StartUp_671" sheetId="672" state="veryHidden" r:id="rId672"/>
    <sheet name="StartUp_672" sheetId="673" state="veryHidden" r:id="rId673"/>
    <sheet name="StartUp_673" sheetId="674" state="veryHidden" r:id="rId674"/>
    <sheet name="StartUp_674" sheetId="675" state="veryHidden" r:id="rId675"/>
    <sheet name="StartUp_675" sheetId="676" state="veryHidden" r:id="rId676"/>
    <sheet name="StartUp_676" sheetId="677" state="veryHidden" r:id="rId677"/>
    <sheet name="StartUp_677" sheetId="678" state="veryHidden" r:id="rId678"/>
    <sheet name="StartUp_678" sheetId="679" state="veryHidden" r:id="rId679"/>
    <sheet name="StartUp_679" sheetId="680" state="veryHidden" r:id="rId680"/>
    <sheet name="StartUp_680" sheetId="681" state="veryHidden" r:id="rId681"/>
    <sheet name="StartUp_681" sheetId="682" state="veryHidden" r:id="rId682"/>
    <sheet name="StartUp_682" sheetId="683" state="veryHidden" r:id="rId683"/>
    <sheet name="StartUp_683" sheetId="684" state="veryHidden" r:id="rId684"/>
    <sheet name="StartUp_684" sheetId="685" state="veryHidden" r:id="rId685"/>
    <sheet name="StartUp_685" sheetId="686" state="veryHidden" r:id="rId686"/>
    <sheet name="StartUp_686" sheetId="687" state="veryHidden" r:id="rId687"/>
    <sheet name="StartUp_687" sheetId="688" state="veryHidden" r:id="rId688"/>
    <sheet name="StartUp_688" sheetId="689" state="veryHidden" r:id="rId689"/>
    <sheet name="StartUp_689" sheetId="690" state="veryHidden" r:id="rId690"/>
    <sheet name="StartUp_690" sheetId="691" state="veryHidden" r:id="rId691"/>
    <sheet name="StartUp_691" sheetId="692" state="veryHidden" r:id="rId692"/>
    <sheet name="StartUp_692" sheetId="693" state="veryHidden" r:id="rId693"/>
    <sheet name="StartUp_693" sheetId="694" state="veryHidden" r:id="rId694"/>
    <sheet name="StartUp_694" sheetId="695" state="veryHidden" r:id="rId695"/>
    <sheet name="StartUp_695" sheetId="696" state="veryHidden" r:id="rId696"/>
    <sheet name="StartUp_696" sheetId="697" state="veryHidden" r:id="rId697"/>
    <sheet name="StartUp_697" sheetId="698" state="veryHidden" r:id="rId698"/>
    <sheet name="StartUp_698" sheetId="699" state="veryHidden" r:id="rId699"/>
    <sheet name="StartUp_699" sheetId="700" state="veryHidden" r:id="rId700"/>
    <sheet name="StartUp_700" sheetId="701" state="veryHidden" r:id="rId701"/>
    <sheet name="StartUp_701" sheetId="702" state="veryHidden" r:id="rId702"/>
    <sheet name="StartUp_702" sheetId="703" state="veryHidden" r:id="rId703"/>
    <sheet name="StartUp_703" sheetId="704" state="veryHidden" r:id="rId704"/>
    <sheet name="StartUp_704" sheetId="705" state="veryHidden" r:id="rId705"/>
    <sheet name="StartUp_705" sheetId="706" state="veryHidden" r:id="rId706"/>
    <sheet name="StartUp_706" sheetId="707" state="veryHidden" r:id="rId707"/>
    <sheet name="StartUp_707" sheetId="708" state="veryHidden" r:id="rId708"/>
    <sheet name="StartUp_708" sheetId="709" state="veryHidden" r:id="rId709"/>
    <sheet name="StartUp_709" sheetId="710" state="veryHidden" r:id="rId710"/>
    <sheet name="StartUp_710" sheetId="711" state="veryHidden" r:id="rId711"/>
    <sheet name="StartUp_711" sheetId="712" state="veryHidden" r:id="rId712"/>
    <sheet name="StartUp_712" sheetId="713" state="veryHidden" r:id="rId713"/>
    <sheet name="StartUp_713" sheetId="714" state="veryHidden" r:id="rId714"/>
    <sheet name="StartUp_714" sheetId="715" state="veryHidden" r:id="rId715"/>
    <sheet name="StartUp_715" sheetId="716" state="veryHidden" r:id="rId716"/>
    <sheet name="StartUp_716" sheetId="717" state="veryHidden" r:id="rId717"/>
    <sheet name="StartUp_717" sheetId="718" state="veryHidden" r:id="rId718"/>
    <sheet name="StartUp_718" sheetId="719" state="veryHidden" r:id="rId719"/>
    <sheet name="StartUp_719" sheetId="720" state="veryHidden" r:id="rId720"/>
    <sheet name="StartUp_720" sheetId="721" state="veryHidden" r:id="rId721"/>
    <sheet name="StartUp_721" sheetId="722" state="veryHidden" r:id="rId722"/>
    <sheet name="StartUp_722" sheetId="723" state="veryHidden" r:id="rId723"/>
    <sheet name="StartUp_723" sheetId="724" state="veryHidden" r:id="rId724"/>
    <sheet name="StartUp_724" sheetId="725" state="veryHidden" r:id="rId725"/>
    <sheet name="StartUp_725" sheetId="726" state="veryHidden" r:id="rId726"/>
    <sheet name="StartUp_726" sheetId="727" state="veryHidden" r:id="rId727"/>
    <sheet name="StartUp_727" sheetId="728" state="veryHidden" r:id="rId728"/>
    <sheet name="StartUp_728" sheetId="729" state="veryHidden" r:id="rId729"/>
    <sheet name="StartUp_729" sheetId="730" state="veryHidden" r:id="rId730"/>
    <sheet name="StartUp_730" sheetId="731" state="veryHidden" r:id="rId731"/>
    <sheet name="StartUp_731" sheetId="732" state="veryHidden" r:id="rId732"/>
    <sheet name="StartUp_732" sheetId="733" state="veryHidden" r:id="rId733"/>
    <sheet name="StartUp_733" sheetId="734" state="veryHidden" r:id="rId734"/>
    <sheet name="StartUp_734" sheetId="735" state="veryHidden" r:id="rId735"/>
    <sheet name="StartUp_735" sheetId="736" state="veryHidden" r:id="rId736"/>
    <sheet name="StartUp_736" sheetId="737" state="veryHidden" r:id="rId737"/>
    <sheet name="StartUp_737" sheetId="738" state="veryHidden" r:id="rId738"/>
    <sheet name="StartUp_738" sheetId="739" state="veryHidden" r:id="rId739"/>
    <sheet name="StartUp_739" sheetId="740" state="veryHidden" r:id="rId740"/>
    <sheet name="StartUp_740" sheetId="741" state="veryHidden" r:id="rId741"/>
    <sheet name="StartUp_741" sheetId="742" state="veryHidden" r:id="rId742"/>
    <sheet name="StartUp_742" sheetId="743" state="veryHidden" r:id="rId743"/>
    <sheet name="StartUp_743" sheetId="744" state="veryHidden" r:id="rId744"/>
    <sheet name="StartUp_744" sheetId="745" state="veryHidden" r:id="rId745"/>
    <sheet name="StartUp_745" sheetId="746" state="veryHidden" r:id="rId746"/>
    <sheet name="StartUp_746" sheetId="747" state="veryHidden" r:id="rId747"/>
    <sheet name="StartUp_747" sheetId="748" state="veryHidden" r:id="rId748"/>
    <sheet name="StartUp_748" sheetId="749" state="veryHidden" r:id="rId749"/>
    <sheet name="StartUp_749" sheetId="750" state="veryHidden" r:id="rId750"/>
    <sheet name="StartUp_750" sheetId="751" state="veryHidden" r:id="rId751"/>
    <sheet name="StartUp_751" sheetId="752" state="veryHidden" r:id="rId752"/>
    <sheet name="StartUp_752" sheetId="753" state="veryHidden" r:id="rId753"/>
    <sheet name="StartUp_753" sheetId="754" state="veryHidden" r:id="rId754"/>
    <sheet name="StartUp_754" sheetId="755" state="veryHidden" r:id="rId755"/>
    <sheet name="StartUp_755" sheetId="756" state="veryHidden" r:id="rId756"/>
    <sheet name="StartUp_756" sheetId="757" state="veryHidden" r:id="rId757"/>
    <sheet name="StartUp_757" sheetId="758" state="veryHidden" r:id="rId758"/>
    <sheet name="StartUp_758" sheetId="759" state="veryHidden" r:id="rId759"/>
    <sheet name="StartUp_759" sheetId="760" state="veryHidden" r:id="rId760"/>
    <sheet name="StartUp_760" sheetId="761" state="veryHidden" r:id="rId761"/>
    <sheet name="StartUp_761" sheetId="762" state="veryHidden" r:id="rId762"/>
    <sheet name="StartUp_762" sheetId="763" state="veryHidden" r:id="rId763"/>
    <sheet name="StartUp_763" sheetId="764" state="veryHidden" r:id="rId764"/>
    <sheet name="StartUp_764" sheetId="765" state="veryHidden" r:id="rId765"/>
    <sheet name="StartUp_765" sheetId="766" state="veryHidden" r:id="rId766"/>
    <sheet name="StartUp_766" sheetId="767" state="veryHidden" r:id="rId767"/>
    <sheet name="StartUp_767" sheetId="768" state="veryHidden" r:id="rId768"/>
    <sheet name="StartUp_768" sheetId="769" state="veryHidden" r:id="rId769"/>
    <sheet name="StartUp_769" sheetId="770" state="veryHidden" r:id="rId770"/>
    <sheet name="StartUp_770" sheetId="771" state="veryHidden" r:id="rId771"/>
    <sheet name="StartUp_771" sheetId="772" state="veryHidden" r:id="rId772"/>
    <sheet name="StartUp_772" sheetId="773" state="veryHidden" r:id="rId773"/>
    <sheet name="StartUp_773" sheetId="774" state="veryHidden" r:id="rId774"/>
    <sheet name="StartUp_774" sheetId="775" state="veryHidden" r:id="rId775"/>
    <sheet name="StartUp_775" sheetId="776" state="veryHidden" r:id="rId776"/>
    <sheet name="StartUp_776" sheetId="777" state="veryHidden" r:id="rId777"/>
    <sheet name="StartUp_777" sheetId="778" state="veryHidden" r:id="rId778"/>
    <sheet name="StartUp_778" sheetId="779" state="veryHidden" r:id="rId779"/>
    <sheet name="StartUp_779" sheetId="780" state="veryHidden" r:id="rId780"/>
    <sheet name="StartUp_780" sheetId="781" state="veryHidden" r:id="rId781"/>
    <sheet name="StartUp_781" sheetId="782" state="veryHidden" r:id="rId782"/>
    <sheet name="StartUp_782" sheetId="783" state="veryHidden" r:id="rId783"/>
    <sheet name="StartUp_783" sheetId="784" state="veryHidden" r:id="rId784"/>
    <sheet name="StartUp_784" sheetId="785" state="veryHidden" r:id="rId785"/>
    <sheet name="StartUp_785" sheetId="786" state="veryHidden" r:id="rId786"/>
    <sheet name="StartUp_786" sheetId="787" state="veryHidden" r:id="rId787"/>
    <sheet name="StartUp_787" sheetId="788" state="veryHidden" r:id="rId788"/>
    <sheet name="StartUp_788" sheetId="789" state="veryHidden" r:id="rId789"/>
    <sheet name="StartUp_789" sheetId="790" state="veryHidden" r:id="rId790"/>
    <sheet name="StartUp_790" sheetId="791" state="veryHidden" r:id="rId791"/>
    <sheet name="StartUp_791" sheetId="792" state="veryHidden" r:id="rId792"/>
    <sheet name="StartUp_792" sheetId="793" state="veryHidden" r:id="rId793"/>
    <sheet name="StartUp_793" sheetId="794" state="veryHidden" r:id="rId794"/>
    <sheet name="StartUp_794" sheetId="795" state="veryHidden" r:id="rId795"/>
    <sheet name="StartUp_795" sheetId="796" state="veryHidden" r:id="rId796"/>
    <sheet name="StartUp_796" sheetId="797" state="veryHidden" r:id="rId797"/>
    <sheet name="StartUp_797" sheetId="798" state="veryHidden" r:id="rId798"/>
    <sheet name="StartUp_798" sheetId="799" state="veryHidden" r:id="rId799"/>
    <sheet name="StartUp_799" sheetId="800" state="veryHidden" r:id="rId800"/>
    <sheet name="StartUp_800" sheetId="801" state="veryHidden" r:id="rId801"/>
    <sheet name="StartUp_801" sheetId="802" state="veryHidden" r:id="rId802"/>
    <sheet name="StartUp_802" sheetId="803" state="veryHidden" r:id="rId803"/>
    <sheet name="StartUp_803" sheetId="804" state="veryHidden" r:id="rId804"/>
    <sheet name="StartUp_804" sheetId="805" state="veryHidden" r:id="rId805"/>
    <sheet name="StartUp_805" sheetId="806" state="veryHidden" r:id="rId806"/>
    <sheet name="StartUp_806" sheetId="807" state="veryHidden" r:id="rId807"/>
    <sheet name="StartUp_807" sheetId="808" state="veryHidden" r:id="rId808"/>
    <sheet name="StartUp_808" sheetId="809" state="veryHidden" r:id="rId809"/>
    <sheet name="StartUp_809" sheetId="810" state="veryHidden" r:id="rId810"/>
    <sheet name="StartUp_810" sheetId="811" state="veryHidden" r:id="rId811"/>
    <sheet name="StartUp_811" sheetId="812" state="veryHidden" r:id="rId812"/>
    <sheet name="StartUp_812" sheetId="813" state="veryHidden" r:id="rId813"/>
    <sheet name="StartUp_813" sheetId="814" state="veryHidden" r:id="rId814"/>
    <sheet name="StartUp_814" sheetId="815" state="veryHidden" r:id="rId815"/>
    <sheet name="StartUp_815" sheetId="816" state="veryHidden" r:id="rId816"/>
    <sheet name="StartUp_816" sheetId="817" state="veryHidden" r:id="rId817"/>
    <sheet name="StartUp_817" sheetId="818" state="veryHidden" r:id="rId818"/>
    <sheet name="StartUp_818" sheetId="819" state="veryHidden" r:id="rId819"/>
    <sheet name="StartUp_819" sheetId="820" state="veryHidden" r:id="rId820"/>
    <sheet name="StartUp_820" sheetId="821" state="veryHidden" r:id="rId821"/>
    <sheet name="StartUp_821" sheetId="822" state="veryHidden" r:id="rId822"/>
    <sheet name="StartUp_822" sheetId="823" state="veryHidden" r:id="rId823"/>
    <sheet name="StartUp_823" sheetId="824" state="veryHidden" r:id="rId824"/>
    <sheet name="StartUp_824" sheetId="825" state="veryHidden" r:id="rId825"/>
    <sheet name="StartUp_825" sheetId="826" state="veryHidden" r:id="rId826"/>
    <sheet name="StartUp_826" sheetId="827" state="veryHidden" r:id="rId827"/>
    <sheet name="StartUp_827" sheetId="828" state="veryHidden" r:id="rId828"/>
    <sheet name="StartUp_828" sheetId="829" state="veryHidden" r:id="rId829"/>
    <sheet name="StartUp_829" sheetId="830" state="veryHidden" r:id="rId830"/>
    <sheet name="StartUp_830" sheetId="831" state="veryHidden" r:id="rId831"/>
    <sheet name="StartUp_831" sheetId="832" state="veryHidden" r:id="rId832"/>
    <sheet name="StartUp_832" sheetId="833" state="veryHidden" r:id="rId833"/>
    <sheet name="StartUp_833" sheetId="834" state="veryHidden" r:id="rId834"/>
    <sheet name="StartUp_834" sheetId="835" state="veryHidden" r:id="rId835"/>
    <sheet name="StartUp_835" sheetId="836" state="veryHidden" r:id="rId836"/>
    <sheet name="StartUp_836" sheetId="837" state="veryHidden" r:id="rId837"/>
    <sheet name="StartUp_837" sheetId="838" state="veryHidden" r:id="rId838"/>
    <sheet name="StartUp_838" sheetId="839" state="veryHidden" r:id="rId839"/>
    <sheet name="StartUp_839" sheetId="840" state="veryHidden" r:id="rId840"/>
    <sheet name="StartUp_840" sheetId="841" state="veryHidden" r:id="rId841"/>
    <sheet name="StartUp_841" sheetId="842" state="veryHidden" r:id="rId842"/>
    <sheet name="StartUp_842" sheetId="843" state="veryHidden" r:id="rId843"/>
    <sheet name="StartUp_843" sheetId="844" state="veryHidden" r:id="rId844"/>
    <sheet name="StartUp_844" sheetId="845" state="veryHidden" r:id="rId845"/>
    <sheet name="StartUp_845" sheetId="846" state="veryHidden" r:id="rId846"/>
    <sheet name="StartUp_846" sheetId="847" state="veryHidden" r:id="rId847"/>
    <sheet name="StartUp_847" sheetId="848" state="veryHidden" r:id="rId848"/>
    <sheet name="StartUp_848" sheetId="849" state="veryHidden" r:id="rId849"/>
    <sheet name="StartUp_849" sheetId="850" state="veryHidden" r:id="rId850"/>
    <sheet name="StartUp_850" sheetId="851" state="veryHidden" r:id="rId851"/>
    <sheet name="StartUp_851" sheetId="852" state="veryHidden" r:id="rId852"/>
    <sheet name="StartUp_852" sheetId="853" state="veryHidden" r:id="rId853"/>
    <sheet name="StartUp_853" sheetId="854" state="veryHidden" r:id="rId854"/>
    <sheet name="StartUp_854" sheetId="855" state="veryHidden" r:id="rId855"/>
    <sheet name="StartUp_855" sheetId="856" state="veryHidden" r:id="rId856"/>
    <sheet name="StartUp_856" sheetId="857" state="veryHidden" r:id="rId857"/>
    <sheet name="StartUp_857" sheetId="858" state="veryHidden" r:id="rId858"/>
    <sheet name="StartUp_858" sheetId="859" state="veryHidden" r:id="rId859"/>
    <sheet name="StartUp_859" sheetId="860" state="veryHidden" r:id="rId860"/>
    <sheet name="StartUp_860" sheetId="861" state="veryHidden" r:id="rId861"/>
    <sheet name="StartUp_861" sheetId="862" state="veryHidden" r:id="rId862"/>
    <sheet name="StartUp_862" sheetId="863" state="veryHidden" r:id="rId863"/>
    <sheet name="StartUp_863" sheetId="864" state="veryHidden" r:id="rId864"/>
    <sheet name="StartUp_864" sheetId="865" state="veryHidden" r:id="rId865"/>
    <sheet name="StartUp_865" sheetId="866" state="veryHidden" r:id="rId866"/>
    <sheet name="StartUp_866" sheetId="867" state="veryHidden" r:id="rId867"/>
    <sheet name="StartUp_867" sheetId="868" state="veryHidden" r:id="rId868"/>
    <sheet name="StartUp_868" sheetId="869" state="veryHidden" r:id="rId869"/>
    <sheet name="StartUp_869" sheetId="870" state="veryHidden" r:id="rId870"/>
    <sheet name="StartUp_870" sheetId="871" state="veryHidden" r:id="rId871"/>
    <sheet name="StartUp_871" sheetId="872" state="veryHidden" r:id="rId872"/>
    <sheet name="StartUp_872" sheetId="873" state="veryHidden" r:id="rId873"/>
    <sheet name="StartUp_873" sheetId="874" state="veryHidden" r:id="rId874"/>
    <sheet name="StartUp_874" sheetId="875" state="veryHidden" r:id="rId875"/>
    <sheet name="StartUp_875" sheetId="876" state="veryHidden" r:id="rId876"/>
    <sheet name="StartUp_876" sheetId="877" state="veryHidden" r:id="rId877"/>
    <sheet name="StartUp_877" sheetId="878" state="veryHidden" r:id="rId878"/>
    <sheet name="StartUp_878" sheetId="879" state="veryHidden" r:id="rId879"/>
    <sheet name="StartUp_879" sheetId="880" state="veryHidden" r:id="rId880"/>
    <sheet name="StartUp_880" sheetId="881" state="veryHidden" r:id="rId881"/>
    <sheet name="StartUp_881" sheetId="882" state="veryHidden" r:id="rId882"/>
    <sheet name="StartUp_882" sheetId="883" state="veryHidden" r:id="rId883"/>
    <sheet name="StartUp_883" sheetId="884" state="veryHidden" r:id="rId884"/>
    <sheet name="StartUp_884" sheetId="885" state="veryHidden" r:id="rId885"/>
    <sheet name="StartUp_885" sheetId="886" state="veryHidden" r:id="rId886"/>
    <sheet name="StartUp_886" sheetId="887" state="veryHidden" r:id="rId887"/>
    <sheet name="StartUp_887" sheetId="888" state="veryHidden" r:id="rId888"/>
    <sheet name="StartUp_888" sheetId="889" state="veryHidden" r:id="rId889"/>
    <sheet name="StartUp_889" sheetId="890" state="veryHidden" r:id="rId890"/>
    <sheet name="StartUp_890" sheetId="891" state="veryHidden" r:id="rId891"/>
    <sheet name="StartUp_891" sheetId="892" state="veryHidden" r:id="rId892"/>
    <sheet name="StartUp_892" sheetId="893" state="veryHidden" r:id="rId893"/>
    <sheet name="StartUp_893" sheetId="894" state="veryHidden" r:id="rId894"/>
    <sheet name="StartUp_894" sheetId="895" state="veryHidden" r:id="rId895"/>
    <sheet name="StartUp_895" sheetId="896" state="veryHidden" r:id="rId896"/>
    <sheet name="StartUp_896" sheetId="897" state="veryHidden" r:id="rId897"/>
    <sheet name="StartUp_897" sheetId="898" state="veryHidden" r:id="rId898"/>
    <sheet name="StartUp_898" sheetId="899" state="veryHidden" r:id="rId899"/>
    <sheet name="StartUp_899" sheetId="900" state="veryHidden" r:id="rId900"/>
    <sheet name="StartUp_900" sheetId="901" state="veryHidden" r:id="rId901"/>
    <sheet name="StartUp_901" sheetId="902" state="veryHidden" r:id="rId902"/>
    <sheet name="StartUp_902" sheetId="903" state="veryHidden" r:id="rId903"/>
    <sheet name="StartUp_903" sheetId="904" state="veryHidden" r:id="rId904"/>
    <sheet name="StartUp_904" sheetId="905" state="veryHidden" r:id="rId905"/>
    <sheet name="StartUp_905" sheetId="906" state="veryHidden" r:id="rId906"/>
    <sheet name="StartUp_906" sheetId="907" state="veryHidden" r:id="rId907"/>
    <sheet name="StartUp_907" sheetId="908" state="veryHidden" r:id="rId908"/>
    <sheet name="StartUp_908" sheetId="909" state="veryHidden" r:id="rId909"/>
    <sheet name="StartUp_909" sheetId="910" state="veryHidden" r:id="rId910"/>
    <sheet name="StartUp_910" sheetId="911" state="veryHidden" r:id="rId911"/>
    <sheet name="StartUp_911" sheetId="912" state="veryHidden" r:id="rId912"/>
    <sheet name="StartUp_912" sheetId="913" state="veryHidden" r:id="rId913"/>
    <sheet name="StartUp_913" sheetId="914" state="veryHidden" r:id="rId914"/>
    <sheet name="StartUp_914" sheetId="915" state="veryHidden" r:id="rId915"/>
    <sheet name="StartUp_915" sheetId="916" state="veryHidden" r:id="rId916"/>
    <sheet name="StartUp_916" sheetId="917" state="veryHidden" r:id="rId917"/>
    <sheet name="StartUp_917" sheetId="918" state="veryHidden" r:id="rId918"/>
    <sheet name="StartUp_918" sheetId="919" state="veryHidden" r:id="rId919"/>
    <sheet name="StartUp_919" sheetId="920" state="veryHidden" r:id="rId920"/>
    <sheet name="StartUp_920" sheetId="921" state="veryHidden" r:id="rId921"/>
    <sheet name="StartUp_921" sheetId="922" state="veryHidden" r:id="rId922"/>
    <sheet name="StartUp_922" sheetId="923" state="veryHidden" r:id="rId923"/>
    <sheet name="StartUp_923" sheetId="924" state="veryHidden" r:id="rId924"/>
    <sheet name="StartUp_924" sheetId="925" state="veryHidden" r:id="rId925"/>
    <sheet name="StartUp_925" sheetId="926" state="veryHidden" r:id="rId926"/>
    <sheet name="StartUp_926" sheetId="927" state="veryHidden" r:id="rId927"/>
    <sheet name="StartUp_927" sheetId="928" state="veryHidden" r:id="rId928"/>
    <sheet name="StartUp_928" sheetId="929" state="veryHidden" r:id="rId929"/>
    <sheet name="StartUp_929" sheetId="930" state="veryHidden" r:id="rId930"/>
    <sheet name="StartUp_930" sheetId="931" state="veryHidden" r:id="rId931"/>
    <sheet name="StartUp_931" sheetId="932" state="veryHidden" r:id="rId932"/>
    <sheet name="StartUp_932" sheetId="933" state="veryHidden" r:id="rId933"/>
    <sheet name="StartUp_933" sheetId="934" state="veryHidden" r:id="rId934"/>
    <sheet name="StartUp_934" sheetId="935" state="veryHidden" r:id="rId935"/>
    <sheet name="StartUp_935" sheetId="936" state="veryHidden" r:id="rId936"/>
    <sheet name="StartUp_936" sheetId="937" state="veryHidden" r:id="rId937"/>
    <sheet name="StartUp_937" sheetId="938" state="veryHidden" r:id="rId938"/>
    <sheet name="StartUp_938" sheetId="939" state="veryHidden" r:id="rId939"/>
    <sheet name="StartUp_939" sheetId="940" state="veryHidden" r:id="rId940"/>
    <sheet name="StartUp_940" sheetId="941" state="veryHidden" r:id="rId941"/>
    <sheet name="StartUp_941" sheetId="942" state="veryHidden" r:id="rId942"/>
    <sheet name="StartUp_942" sheetId="943" state="veryHidden" r:id="rId943"/>
    <sheet name="StartUp_943" sheetId="944" state="veryHidden" r:id="rId944"/>
    <sheet name="StartUp_944" sheetId="945" state="veryHidden" r:id="rId945"/>
    <sheet name="StartUp_945" sheetId="946" state="veryHidden" r:id="rId946"/>
    <sheet name="StartUp_946" sheetId="947" state="veryHidden" r:id="rId947"/>
    <sheet name="StartUp_947" sheetId="948" state="veryHidden" r:id="rId948"/>
    <sheet name="StartUp_948" sheetId="949" state="veryHidden" r:id="rId949"/>
    <sheet name="StartUp_949" sheetId="950" state="veryHidden" r:id="rId950"/>
    <sheet name="StartUp_950" sheetId="951" state="veryHidden" r:id="rId951"/>
    <sheet name="StartUp_951" sheetId="952" state="veryHidden" r:id="rId952"/>
    <sheet name="StartUp_952" sheetId="953" state="veryHidden" r:id="rId953"/>
    <sheet name="StartUp_953" sheetId="954" state="veryHidden" r:id="rId954"/>
    <sheet name="StartUp_954" sheetId="955" state="veryHidden" r:id="rId955"/>
    <sheet name="StartUp_955" sheetId="956" state="veryHidden" r:id="rId956"/>
    <sheet name="StartUp_956" sheetId="957" state="veryHidden" r:id="rId957"/>
    <sheet name="StartUp_957" sheetId="958" state="veryHidden" r:id="rId958"/>
    <sheet name="StartUp_958" sheetId="959" state="veryHidden" r:id="rId959"/>
    <sheet name="StartUp_959" sheetId="960" state="veryHidden" r:id="rId960"/>
    <sheet name="StartUp_960" sheetId="961" state="veryHidden" r:id="rId961"/>
    <sheet name="StartUp_961" sheetId="962" state="veryHidden" r:id="rId962"/>
    <sheet name="StartUp_962" sheetId="963" state="veryHidden" r:id="rId963"/>
    <sheet name="StartUp_963" sheetId="964" state="veryHidden" r:id="rId964"/>
    <sheet name="StartUp_964" sheetId="965" state="veryHidden" r:id="rId965"/>
    <sheet name="StartUp_965" sheetId="966" state="veryHidden" r:id="rId966"/>
    <sheet name="StartUp_966" sheetId="967" state="veryHidden" r:id="rId967"/>
    <sheet name="StartUp_967" sheetId="968" state="veryHidden" r:id="rId968"/>
    <sheet name="StartUp_968" sheetId="969" state="veryHidden" r:id="rId969"/>
    <sheet name="StartUp_969" sheetId="970" state="veryHidden" r:id="rId970"/>
    <sheet name="StartUp_970" sheetId="971" state="veryHidden" r:id="rId971"/>
    <sheet name="StartUp_971" sheetId="972" state="veryHidden" r:id="rId972"/>
    <sheet name="StartUp_972" sheetId="973" state="veryHidden" r:id="rId973"/>
    <sheet name="StartUp_973" sheetId="974" state="veryHidden" r:id="rId974"/>
    <sheet name="StartUp_974" sheetId="975" state="veryHidden" r:id="rId975"/>
    <sheet name="StartUp_975" sheetId="976" state="veryHidden" r:id="rId976"/>
    <sheet name="StartUp_976" sheetId="977" state="veryHidden" r:id="rId977"/>
    <sheet name="StartUp_977" sheetId="978" state="veryHidden" r:id="rId978"/>
    <sheet name="StartUp_978" sheetId="979" state="veryHidden" r:id="rId979"/>
    <sheet name="StartUp_979" sheetId="980" state="veryHidden" r:id="rId980"/>
    <sheet name="StartUp_980" sheetId="981" state="veryHidden" r:id="rId981"/>
    <sheet name="StartUp_981" sheetId="982" state="veryHidden" r:id="rId982"/>
    <sheet name="StartUp_982" sheetId="983" state="veryHidden" r:id="rId983"/>
    <sheet name="StartUp_983" sheetId="984" state="veryHidden" r:id="rId984"/>
    <sheet name="StartUp_984" sheetId="985" state="veryHidden" r:id="rId985"/>
    <sheet name="StartUp_985" sheetId="986" state="veryHidden" r:id="rId986"/>
    <sheet name="StartUp_986" sheetId="987" state="veryHidden" r:id="rId987"/>
    <sheet name="StartUp_987" sheetId="988" state="veryHidden" r:id="rId988"/>
    <sheet name="StartUp_988" sheetId="989" state="veryHidden" r:id="rId989"/>
    <sheet name="StartUp_989" sheetId="990" state="veryHidden" r:id="rId990"/>
    <sheet name="StartUp_990" sheetId="991" state="veryHidden" r:id="rId991"/>
    <sheet name="StartUp_991" sheetId="992" state="veryHidden" r:id="rId992"/>
    <sheet name="StartUp_992" sheetId="993" state="veryHidden" r:id="rId993"/>
    <sheet name="StartUp_993" sheetId="994" state="veryHidden" r:id="rId994"/>
    <sheet name="StartUp_994" sheetId="995" state="veryHidden" r:id="rId995"/>
    <sheet name="StartUp_995" sheetId="996" state="veryHidden" r:id="rId996"/>
    <sheet name="StartUp_996" sheetId="997" state="veryHidden" r:id="rId997"/>
    <sheet name="StartUp_997" sheetId="998" state="veryHidden" r:id="rId998"/>
    <sheet name="StartUp_998" sheetId="999" state="veryHidden" r:id="rId999"/>
    <sheet name="StartUp_999" sheetId="1000" state="veryHidden" r:id="rId1000"/>
    <sheet name="StartUp_1000" sheetId="1001" state="veryHidden" r:id="rId1001"/>
    <sheet name="StartUp_1001" sheetId="1002" state="veryHidden" r:id="rId1002"/>
    <sheet name="StartUp_1002" sheetId="1003" state="veryHidden" r:id="rId1003"/>
    <sheet name="StartUp_1003" sheetId="1004" state="veryHidden" r:id="rId1004"/>
    <sheet name="StartUp_1004" sheetId="1005" state="veryHidden" r:id="rId1005"/>
    <sheet name="StartUp_1005" sheetId="1006" state="veryHidden" r:id="rId1006"/>
    <sheet name="StartUp_1006" sheetId="1007" state="veryHidden" r:id="rId1007"/>
    <sheet name="StartUp_1007" sheetId="1008" state="veryHidden" r:id="rId1008"/>
    <sheet name="StartUp_1008" sheetId="1009" state="veryHidden" r:id="rId1009"/>
    <sheet name="StartUp_1009" sheetId="1010" state="veryHidden" r:id="rId1010"/>
    <sheet name="StartUp_1010" sheetId="1011" state="veryHidden" r:id="rId1011"/>
    <sheet name="StartUp_1011" sheetId="1012" state="veryHidden" r:id="rId1012"/>
    <sheet name="StartUp_1012" sheetId="1013" state="veryHidden" r:id="rId1013"/>
    <sheet name="StartUp_1013" sheetId="1014" state="veryHidden" r:id="rId1014"/>
    <sheet name="StartUp_1014" sheetId="1015" state="veryHidden" r:id="rId1015"/>
    <sheet name="StartUp_1015" sheetId="1016" state="veryHidden" r:id="rId1016"/>
    <sheet name="StartUp_1016" sheetId="1017" state="veryHidden" r:id="rId1017"/>
    <sheet name="StartUp_1017" sheetId="1018" state="veryHidden" r:id="rId1018"/>
    <sheet name="StartUp_1018" sheetId="1019" state="veryHidden" r:id="rId1019"/>
    <sheet name="StartUp_1019" sheetId="1020" state="veryHidden" r:id="rId1020"/>
    <sheet name="StartUp_1020" sheetId="1021" state="veryHidden" r:id="rId1021"/>
    <sheet name="StartUp_1021" sheetId="1022" state="veryHidden" r:id="rId1022"/>
    <sheet name="StartUp_1022" sheetId="1023" state="veryHidden" r:id="rId1023"/>
    <sheet name="StartUp_1023" sheetId="1024" state="veryHidden" r:id="rId1024"/>
    <sheet name="StartUp_1024" sheetId="1025" state="veryHidden" r:id="rId1025"/>
    <sheet name="StartUp_1025" sheetId="1026" state="veryHidden" r:id="rId1026"/>
    <sheet name="StartUp_1026" sheetId="1027" state="veryHidden" r:id="rId1027"/>
    <sheet name="StartUp_1027" sheetId="1028" state="veryHidden" r:id="rId1028"/>
    <sheet name="StartUp_1028" sheetId="1029" state="veryHidden" r:id="rId1029"/>
    <sheet name="StartUp_1029" sheetId="1030" state="veryHidden" r:id="rId1030"/>
    <sheet name="StartUp_1030" sheetId="1031" state="veryHidden" r:id="rId1031"/>
    <sheet name="StartUp_1031" sheetId="1032" state="veryHidden" r:id="rId1032"/>
    <sheet name="StartUp_1032" sheetId="1033" state="veryHidden" r:id="rId1033"/>
    <sheet name="StartUp_1033" sheetId="1034" state="veryHidden" r:id="rId1034"/>
    <sheet name="StartUp_1034" sheetId="1035" state="veryHidden" r:id="rId1035"/>
    <sheet name="StartUp_1035" sheetId="1036" state="veryHidden" r:id="rId1036"/>
    <sheet name="StartUp_1036" sheetId="1037" state="veryHidden" r:id="rId1037"/>
    <sheet name="StartUp_1037" sheetId="1038" state="veryHidden" r:id="rId1038"/>
    <sheet name="StartUp_1038" sheetId="1039" state="veryHidden" r:id="rId1039"/>
    <sheet name="StartUp_1039" sheetId="1040" state="veryHidden" r:id="rId1040"/>
    <sheet name="StartUp_1040" sheetId="1041" state="veryHidden" r:id="rId1041"/>
    <sheet name="StartUp_1041" sheetId="1042" state="veryHidden" r:id="rId1042"/>
    <sheet name="StartUp_1042" sheetId="1043" state="veryHidden" r:id="rId1043"/>
    <sheet name="StartUp_1043" sheetId="1044" state="veryHidden" r:id="rId1044"/>
    <sheet name="StartUp_1044" sheetId="1045" state="veryHidden" r:id="rId1045"/>
    <sheet name="StartUp_1045" sheetId="1046" state="veryHidden" r:id="rId1046"/>
    <sheet name="StartUp_1046" sheetId="1047" state="veryHidden" r:id="rId1047"/>
    <sheet name="StartUp_1047" sheetId="1048" state="veryHidden" r:id="rId1048"/>
    <sheet name="StartUp_1048" sheetId="1049" state="veryHidden" r:id="rId1049"/>
    <sheet name="StartUp_1049" sheetId="1050" state="veryHidden" r:id="rId1050"/>
    <sheet name="StartUp_1050" sheetId="1051" state="veryHidden" r:id="rId1051"/>
    <sheet name="StartUp_1051" sheetId="1052" state="veryHidden" r:id="rId1052"/>
    <sheet name="StartUp_1052" sheetId="1053" state="veryHidden" r:id="rId1053"/>
    <sheet name="StartUp_1053" sheetId="1054" state="veryHidden" r:id="rId1054"/>
    <sheet name="StartUp_1054" sheetId="1055" state="veryHidden" r:id="rId1055"/>
    <sheet name="StartUp_1055" sheetId="1056" state="veryHidden" r:id="rId1056"/>
    <sheet name="StartUp_1056" sheetId="1057" state="veryHidden" r:id="rId1057"/>
    <sheet name="StartUp_1057" sheetId="1058" state="veryHidden" r:id="rId1058"/>
    <sheet name="StartUp_1058" sheetId="1059" state="veryHidden" r:id="rId1059"/>
    <sheet name="StartUp_1059" sheetId="1060" state="veryHidden" r:id="rId1060"/>
    <sheet name="StartUp_1060" sheetId="1061" state="veryHidden" r:id="rId1061"/>
    <sheet name="StartUp_1061" sheetId="1062" state="veryHidden" r:id="rId1062"/>
    <sheet name="StartUp_1062" sheetId="1063" state="veryHidden" r:id="rId1063"/>
    <sheet name="StartUp_1063" sheetId="1064" state="veryHidden" r:id="rId1064"/>
    <sheet name="StartUp_1064" sheetId="1065" state="veryHidden" r:id="rId1065"/>
    <sheet name="StartUp_1065" sheetId="1066" state="veryHidden" r:id="rId1066"/>
    <sheet name="StartUp_1066" sheetId="1067" state="veryHidden" r:id="rId1067"/>
    <sheet name="StartUp_1067" sheetId="1068" state="veryHidden" r:id="rId1068"/>
    <sheet name="StartUp_1068" sheetId="1069" state="veryHidden" r:id="rId1069"/>
    <sheet name="StartUp_1069" sheetId="1070" state="veryHidden" r:id="rId1070"/>
    <sheet name="StartUp_1070" sheetId="1071" state="veryHidden" r:id="rId1071"/>
    <sheet name="StartUp_1071" sheetId="1072" state="veryHidden" r:id="rId1072"/>
    <sheet name="StartUp_1072" sheetId="1073" state="veryHidden" r:id="rId1073"/>
    <sheet name="StartUp_1073" sheetId="1074" state="veryHidden" r:id="rId1074"/>
    <sheet name="StartUp_1074" sheetId="1075" state="veryHidden" r:id="rId1075"/>
    <sheet name="StartUp_1075" sheetId="1076" state="veryHidden" r:id="rId1076"/>
    <sheet name="StartUp_1076" sheetId="1077" state="veryHidden" r:id="rId1077"/>
    <sheet name="StartUp_1077" sheetId="1078" state="veryHidden" r:id="rId1078"/>
    <sheet name="StartUp_1078" sheetId="1079" state="veryHidden" r:id="rId1079"/>
    <sheet name="StartUp_1079" sheetId="1080" state="veryHidden" r:id="rId1080"/>
    <sheet name="StartUp_1080" sheetId="1081" state="veryHidden" r:id="rId1081"/>
    <sheet name="StartUp_1081" sheetId="1082" state="veryHidden" r:id="rId1082"/>
    <sheet name="StartUp_1082" sheetId="1083" state="veryHidden" r:id="rId1083"/>
    <sheet name="StartUp_1083" sheetId="1084" state="veryHidden" r:id="rId1084"/>
    <sheet name="StartUp_1084" sheetId="1085" state="veryHidden" r:id="rId1085"/>
    <sheet name="StartUp_1085" sheetId="1086" state="veryHidden" r:id="rId1086"/>
    <sheet name="StartUp_1086" sheetId="1087" state="veryHidden" r:id="rId1087"/>
    <sheet name="StartUp_1087" sheetId="1088" state="veryHidden" r:id="rId1088"/>
    <sheet name="StartUp_1088" sheetId="1089" state="veryHidden" r:id="rId1089"/>
    <sheet name="StartUp_1089" sheetId="1090" state="veryHidden" r:id="rId1090"/>
    <sheet name="StartUp_1090" sheetId="1091" state="veryHidden" r:id="rId1091"/>
    <sheet name="StartUp_1091" sheetId="1092" state="veryHidden" r:id="rId1092"/>
    <sheet name="StartUp_1092" sheetId="1093" state="veryHidden" r:id="rId1093"/>
    <sheet name="StartUp_1093" sheetId="1094" state="veryHidden" r:id="rId1094"/>
    <sheet name="StartUp_1094" sheetId="1095" state="veryHidden" r:id="rId1095"/>
    <sheet name="StartUp_1095" sheetId="1096" state="veryHidden" r:id="rId1096"/>
    <sheet name="StartUp_1096" sheetId="1097" state="veryHidden" r:id="rId1097"/>
    <sheet name="StartUp_1097" sheetId="1098" state="veryHidden" r:id="rId1098"/>
    <sheet name="StartUp_1098" sheetId="1099" state="veryHidden" r:id="rId1099"/>
    <sheet name="StartUp_1099" sheetId="1100" state="veryHidden" r:id="rId1100"/>
    <sheet name="StartUp_1100" sheetId="1101" state="veryHidden" r:id="rId1101"/>
    <sheet name="StartUp_1101" sheetId="1102" state="veryHidden" r:id="rId1102"/>
    <sheet name="StartUp_1102" sheetId="1103" state="veryHidden" r:id="rId1103"/>
    <sheet name="StartUp_1103" sheetId="1104" state="veryHidden" r:id="rId1104"/>
    <sheet name="StartUp_1104" sheetId="1105" state="veryHidden" r:id="rId1105"/>
    <sheet name="StartUp_1105" sheetId="1106" state="veryHidden" r:id="rId1106"/>
    <sheet name="StartUp_1106" sheetId="1107" state="veryHidden" r:id="rId1107"/>
    <sheet name="StartUp_1107" sheetId="1108" state="veryHidden" r:id="rId1108"/>
    <sheet name="StartUp_1108" sheetId="1109" state="veryHidden" r:id="rId1109"/>
    <sheet name="StartUp_1109" sheetId="1110" state="veryHidden" r:id="rId1110"/>
    <sheet name="StartUp_1110" sheetId="1111" state="veryHidden" r:id="rId1111"/>
    <sheet name="StartUp_1111" sheetId="1112" state="veryHidden" r:id="rId1112"/>
    <sheet name="StartUp_1112" sheetId="1113" state="veryHidden" r:id="rId1113"/>
    <sheet name="StartUp_1113" sheetId="1114" state="veryHidden" r:id="rId1114"/>
    <sheet name="StartUp_1114" sheetId="1115" state="veryHidden" r:id="rId1115"/>
    <sheet name="StartUp_1115" sheetId="1116" state="veryHidden" r:id="rId1116"/>
    <sheet name="StartUp_1116" sheetId="1117" state="veryHidden" r:id="rId1117"/>
    <sheet name="StartUp_1117" sheetId="1118" state="veryHidden" r:id="rId1118"/>
    <sheet name="StartUp_1118" sheetId="1119" state="veryHidden" r:id="rId1119"/>
    <sheet name="StartUp_1119" sheetId="1120" state="veryHidden" r:id="rId1120"/>
    <sheet name="StartUp_1120" sheetId="1121" state="veryHidden" r:id="rId1121"/>
    <sheet name="StartUp_1121" sheetId="1122" state="veryHidden" r:id="rId1122"/>
    <sheet name="StartUp_1122" sheetId="1123" state="veryHidden" r:id="rId1123"/>
    <sheet name="StartUp_1123" sheetId="1124" state="veryHidden" r:id="rId1124"/>
    <sheet name="StartUp_1124" sheetId="1125" state="veryHidden" r:id="rId1125"/>
    <sheet name="StartUp_1125" sheetId="1126" state="veryHidden" r:id="rId1126"/>
    <sheet name="StartUp_1126" sheetId="1127" state="veryHidden" r:id="rId1127"/>
    <sheet name="StartUp_1127" sheetId="1128" state="veryHidden" r:id="rId1128"/>
    <sheet name="StartUp_1128" sheetId="1129" state="veryHidden" r:id="rId1129"/>
    <sheet name="StartUp_1129" sheetId="1130" state="veryHidden" r:id="rId1130"/>
    <sheet name="StartUp_1130" sheetId="1131" state="veryHidden" r:id="rId1131"/>
    <sheet name="StartUp_1131" sheetId="1132" state="veryHidden" r:id="rId1132"/>
    <sheet name="StartUp_1132" sheetId="1133" state="veryHidden" r:id="rId1133"/>
    <sheet name="StartUp_1133" sheetId="1134" state="veryHidden" r:id="rId1134"/>
    <sheet name="StartUp_1134" sheetId="1135" state="veryHidden" r:id="rId1135"/>
    <sheet name="StartUp_1135" sheetId="1136" state="veryHidden" r:id="rId1136"/>
    <sheet name="StartUp_1136" sheetId="1137" state="veryHidden" r:id="rId1137"/>
    <sheet name="StartUp_1137" sheetId="1138" state="veryHidden" r:id="rId1138"/>
    <sheet name="StartUp_1138" sheetId="1139" state="veryHidden" r:id="rId1139"/>
    <sheet name="StartUp_1139" sheetId="1140" state="veryHidden" r:id="rId1140"/>
    <sheet name="StartUp_1140" sheetId="1141" state="veryHidden" r:id="rId1141"/>
    <sheet name="StartUp_1141" sheetId="1142" state="veryHidden" r:id="rId1142"/>
    <sheet name="StartUp_1142" sheetId="1143" state="veryHidden" r:id="rId1143"/>
    <sheet name="StartUp_1143" sheetId="1144" state="veryHidden" r:id="rId1144"/>
    <sheet name="StartUp_1144" sheetId="1145" state="veryHidden" r:id="rId1145"/>
    <sheet name="StartUp_1145" sheetId="1146" state="veryHidden" r:id="rId1146"/>
    <sheet name="StartUp_1146" sheetId="1147" state="veryHidden" r:id="rId1147"/>
    <sheet name="StartUp_1147" sheetId="1148" state="veryHidden" r:id="rId1148"/>
    <sheet name="StartUp_1148" sheetId="1149" state="veryHidden" r:id="rId1149"/>
    <sheet name="StartUp_1149" sheetId="1150" state="veryHidden" r:id="rId1150"/>
    <sheet name="StartUp_1150" sheetId="1151" state="veryHidden" r:id="rId1151"/>
    <sheet name="StartUp_1151" sheetId="1152" state="veryHidden" r:id="rId1152"/>
    <sheet name="StartUp_1152" sheetId="1153" state="veryHidden" r:id="rId1153"/>
    <sheet name="StartUp_1153" sheetId="1154" state="veryHidden" r:id="rId1154"/>
    <sheet name="StartUp_1154" sheetId="1155" state="veryHidden" r:id="rId1155"/>
    <sheet name="StartUp_1155" sheetId="1156" state="veryHidden" r:id="rId1156"/>
    <sheet name="StartUp_1156" sheetId="1157" state="veryHidden" r:id="rId1157"/>
    <sheet name="StartUp_1157" sheetId="1158" state="veryHidden" r:id="rId1158"/>
    <sheet name="StartUp_1158" sheetId="1159" state="veryHidden" r:id="rId1159"/>
    <sheet name="StartUp_1159" sheetId="1160" state="veryHidden" r:id="rId1160"/>
    <sheet name="StartUp_1160" sheetId="1161" state="veryHidden" r:id="rId1161"/>
    <sheet name="StartUp_1161" sheetId="1162" state="veryHidden" r:id="rId1162"/>
    <sheet name="StartUp_1162" sheetId="1163" state="veryHidden" r:id="rId1163"/>
    <sheet name="StartUp_1163" sheetId="1164" state="veryHidden" r:id="rId1164"/>
    <sheet name="StartUp_1164" sheetId="1165" state="veryHidden" r:id="rId1165"/>
    <sheet name="StartUp_1165" sheetId="1166" state="veryHidden" r:id="rId1166"/>
    <sheet name="StartUp_1166" sheetId="1167" state="veryHidden" r:id="rId1167"/>
    <sheet name="StartUp_1167" sheetId="1168" state="veryHidden" r:id="rId1168"/>
    <sheet name="StartUp_1168" sheetId="1169" state="veryHidden" r:id="rId1169"/>
    <sheet name="StartUp_1169" sheetId="1170" state="veryHidden" r:id="rId1170"/>
    <sheet name="StartUp_1170" sheetId="1171" state="veryHidden" r:id="rId1171"/>
    <sheet name="StartUp_1171" sheetId="1172" state="veryHidden" r:id="rId1172"/>
    <sheet name="StartUp_1172" sheetId="1173" state="veryHidden" r:id="rId1173"/>
    <sheet name="StartUp_1173" sheetId="1174" state="veryHidden" r:id="rId1174"/>
    <sheet name="StartUp_1174" sheetId="1175" state="veryHidden" r:id="rId1175"/>
    <sheet name="StartUp_1175" sheetId="1176" state="veryHidden" r:id="rId1176"/>
    <sheet name="StartUp_1176" sheetId="1177" state="veryHidden" r:id="rId1177"/>
    <sheet name="StartUp_1177" sheetId="1178" state="veryHidden" r:id="rId1178"/>
    <sheet name="StartUp_1178" sheetId="1179" state="veryHidden" r:id="rId1179"/>
    <sheet name="StartUp_1179" sheetId="1180" state="veryHidden" r:id="rId1180"/>
    <sheet name="StartUp_1180" sheetId="1181" state="veryHidden" r:id="rId1181"/>
    <sheet name="StartUp_1181" sheetId="1182" state="veryHidden" r:id="rId1182"/>
    <sheet name="StartUp_1182" sheetId="1183" state="veryHidden" r:id="rId1183"/>
    <sheet name="StartUp_1183" sheetId="1184" state="veryHidden" r:id="rId1184"/>
    <sheet name="StartUp_1184" sheetId="1185" state="veryHidden" r:id="rId1185"/>
    <sheet name="StartUp_1185" sheetId="1186" state="veryHidden" r:id="rId1186"/>
    <sheet name="StartUp_1186" sheetId="1187" state="veryHidden" r:id="rId1187"/>
    <sheet name="StartUp_1187" sheetId="1188" state="veryHidden" r:id="rId1188"/>
    <sheet name="StartUp_1188" sheetId="1189" state="veryHidden" r:id="rId1189"/>
    <sheet name="StartUp_1189" sheetId="1190" state="veryHidden" r:id="rId1190"/>
    <sheet name="StartUp_1190" sheetId="1191" state="veryHidden" r:id="rId1191"/>
    <sheet name="StartUp_1191" sheetId="1192" state="veryHidden" r:id="rId1192"/>
    <sheet name="StartUp_1192" sheetId="1193" state="veryHidden" r:id="rId1193"/>
    <sheet name="StartUp_1193" sheetId="1194" state="veryHidden" r:id="rId1194"/>
    <sheet name="StartUp_1194" sheetId="1195" state="veryHidden" r:id="rId1195"/>
    <sheet name="StartUp_1195" sheetId="1196" state="veryHidden" r:id="rId1196"/>
    <sheet name="StartUp_1196" sheetId="1197" state="veryHidden" r:id="rId1197"/>
    <sheet name="StartUp_1197" sheetId="1198" state="veryHidden" r:id="rId1198"/>
    <sheet name="StartUp_1198" sheetId="1199" state="veryHidden" r:id="rId1199"/>
    <sheet name="StartUp_1199" sheetId="1200" state="veryHidden" r:id="rId1200"/>
    <sheet name="StartUp_1200" sheetId="1201" state="veryHidden" r:id="rId1201"/>
    <sheet name="StartUp_1201" sheetId="1202" state="veryHidden" r:id="rId1202"/>
    <sheet name="StartUp_1202" sheetId="1203" state="veryHidden" r:id="rId1203"/>
    <sheet name="StartUp_1203" sheetId="1204" state="veryHidden" r:id="rId1204"/>
    <sheet name="StartUp_1204" sheetId="1205" state="veryHidden" r:id="rId1205"/>
    <sheet name="StartUp_1205" sheetId="1206" state="veryHidden" r:id="rId1206"/>
    <sheet name="StartUp_1206" sheetId="1207" state="veryHidden" r:id="rId1207"/>
    <sheet name="StartUp_1207" sheetId="1208" state="veryHidden" r:id="rId1208"/>
    <sheet name="StartUp_1208" sheetId="1209" state="veryHidden" r:id="rId1209"/>
    <sheet name="StartUp_1209" sheetId="1210" state="veryHidden" r:id="rId1210"/>
    <sheet name="StartUp_1210" sheetId="1211" state="veryHidden" r:id="rId1211"/>
    <sheet name="StartUp_1211" sheetId="1212" state="veryHidden" r:id="rId1212"/>
    <sheet name="StartUp_1212" sheetId="1213" state="veryHidden" r:id="rId1213"/>
    <sheet name="StartUp_1213" sheetId="1214" state="veryHidden" r:id="rId1214"/>
    <sheet name="StartUp_1214" sheetId="1215" state="veryHidden" r:id="rId1215"/>
    <sheet name="StartUp_1215" sheetId="1216" state="veryHidden" r:id="rId1216"/>
    <sheet name="StartUp_1216" sheetId="1217" state="veryHidden" r:id="rId1217"/>
    <sheet name="StartUp_1217" sheetId="1218" state="veryHidden" r:id="rId1218"/>
    <sheet name="StartUp_1218" sheetId="1219" state="veryHidden" r:id="rId1219"/>
    <sheet name="StartUp_1219" sheetId="1220" state="veryHidden" r:id="rId1220"/>
    <sheet name="StartUp_1220" sheetId="1221" state="veryHidden" r:id="rId1221"/>
    <sheet name="StartUp_1221" sheetId="1222" state="veryHidden" r:id="rId1222"/>
    <sheet name="StartUp_1222" sheetId="1223" state="veryHidden" r:id="rId1223"/>
    <sheet name="StartUp_1223" sheetId="1224" state="veryHidden" r:id="rId1224"/>
    <sheet name="StartUp_1224" sheetId="1225" state="veryHidden" r:id="rId1225"/>
    <sheet name="StartUp_1225" sheetId="1226" state="veryHidden" r:id="rId1226"/>
    <sheet name="StartUp_1226" sheetId="1227" state="veryHidden" r:id="rId1227"/>
    <sheet name="StartUp_1227" sheetId="1228" state="veryHidden" r:id="rId1228"/>
    <sheet name="StartUp_1228" sheetId="1229" state="veryHidden" r:id="rId1229"/>
    <sheet name="StartUp_1229" sheetId="1230" state="veryHidden" r:id="rId1230"/>
    <sheet name="StartUp_1230" sheetId="1231" state="veryHidden" r:id="rId1231"/>
    <sheet name="StartUp_1231" sheetId="1232" state="veryHidden" r:id="rId1232"/>
    <sheet name="StartUp_1232" sheetId="1233" state="veryHidden" r:id="rId1233"/>
    <sheet name="StartUp_1233" sheetId="1234" state="veryHidden" r:id="rId1234"/>
    <sheet name="StartUp_1234" sheetId="1235" state="veryHidden" r:id="rId1235"/>
    <sheet name="StartUp_1235" sheetId="1236" state="veryHidden" r:id="rId1236"/>
    <sheet name="StartUp_1236" sheetId="1237" state="veryHidden" r:id="rId1237"/>
    <sheet name="StartUp_1237" sheetId="1238" state="veryHidden" r:id="rId1238"/>
    <sheet name="StartUp_1238" sheetId="1239" state="veryHidden" r:id="rId1239"/>
    <sheet name="StartUp_1239" sheetId="1240" state="veryHidden" r:id="rId1240"/>
    <sheet name="StartUp_1240" sheetId="1241" state="veryHidden" r:id="rId1241"/>
    <sheet name="StartUp_1241" sheetId="1242" state="veryHidden" r:id="rId1242"/>
    <sheet name="StartUp_1242" sheetId="1243" state="veryHidden" r:id="rId1243"/>
    <sheet name="StartUp_1243" sheetId="1244" state="veryHidden" r:id="rId1244"/>
    <sheet name="StartUp_1244" sheetId="1245" state="veryHidden" r:id="rId1245"/>
    <sheet name="StartUp_1245" sheetId="1246" state="veryHidden" r:id="rId1246"/>
    <sheet name="StartUp_1246" sheetId="1247" state="veryHidden" r:id="rId1247"/>
    <sheet name="StartUp_1247" sheetId="1248" state="veryHidden" r:id="rId1248"/>
    <sheet name="StartUp_1248" sheetId="1249" state="veryHidden" r:id="rId1249"/>
    <sheet name="StartUp_1249" sheetId="1250" state="veryHidden" r:id="rId1250"/>
    <sheet name="StartUp_1250" sheetId="1251" state="veryHidden" r:id="rId1251"/>
    <sheet name="StartUp_1251" sheetId="1252" state="veryHidden" r:id="rId1252"/>
    <sheet name="StartUp_1252" sheetId="1253" state="veryHidden" r:id="rId1253"/>
    <sheet name="StartUp_1253" sheetId="1254" state="veryHidden" r:id="rId1254"/>
    <sheet name="StartUp_1254" sheetId="1255" state="veryHidden" r:id="rId1255"/>
    <sheet name="StartUp_1255" sheetId="1256" state="veryHidden" r:id="rId1256"/>
    <sheet name="StartUp_1256" sheetId="1257" state="veryHidden" r:id="rId1257"/>
    <sheet name="StartUp_1257" sheetId="1258" state="veryHidden" r:id="rId1258"/>
    <sheet name="StartUp_1258" sheetId="1259" state="veryHidden" r:id="rId1259"/>
    <sheet name="StartUp_1259" sheetId="1260" state="veryHidden" r:id="rId1260"/>
    <sheet name="StartUp_1260" sheetId="1261" state="veryHidden" r:id="rId1261"/>
    <sheet name="StartUp_1261" sheetId="1262" state="veryHidden" r:id="rId1262"/>
    <sheet name="StartUp_1262" sheetId="1263" state="veryHidden" r:id="rId1263"/>
    <sheet name="StartUp_1263" sheetId="1264" state="veryHidden" r:id="rId1264"/>
    <sheet name="StartUp_1264" sheetId="1265" state="veryHidden" r:id="rId1265"/>
    <sheet name="StartUp_1265" sheetId="1266" state="veryHidden" r:id="rId1266"/>
    <sheet name="StartUp_1266" sheetId="1267" state="veryHidden" r:id="rId1267"/>
    <sheet name="StartUp_1267" sheetId="1268" state="veryHidden" r:id="rId1268"/>
    <sheet name="StartUp_1268" sheetId="1269" state="veryHidden" r:id="rId1269"/>
    <sheet name="StartUp_1269" sheetId="1270" state="veryHidden" r:id="rId1270"/>
    <sheet name="StartUp_1270" sheetId="1271" state="veryHidden" r:id="rId1271"/>
    <sheet name="StartUp_1271" sheetId="1272" state="veryHidden" r:id="rId1272"/>
    <sheet name="StartUp_1272" sheetId="1273" state="veryHidden" r:id="rId1273"/>
    <sheet name="StartUp_1273" sheetId="1274" state="veryHidden" r:id="rId1274"/>
    <sheet name="StartUp_1274" sheetId="1275" state="veryHidden" r:id="rId1275"/>
    <sheet name="StartUp_1275" sheetId="1276" state="veryHidden" r:id="rId1276"/>
    <sheet name="StartUp_1276" sheetId="1277" state="veryHidden" r:id="rId1277"/>
    <sheet name="StartUp_1277" sheetId="1278" state="veryHidden" r:id="rId1278"/>
    <sheet name="StartUp_1278" sheetId="1279" state="veryHidden" r:id="rId1279"/>
    <sheet name="StartUp_1279" sheetId="1280" state="veryHidden" r:id="rId1280"/>
    <sheet name="StartUp_1280" sheetId="1281" state="veryHidden" r:id="rId1281"/>
    <sheet name="StartUp_1281" sheetId="1282" state="veryHidden" r:id="rId1282"/>
    <sheet name="StartUp_1282" sheetId="1283" state="veryHidden" r:id="rId1283"/>
    <sheet name="StartUp_1283" sheetId="1284" state="veryHidden" r:id="rId1284"/>
    <sheet name="StartUp_1284" sheetId="1285" state="veryHidden" r:id="rId1285"/>
    <sheet name="StartUp_1285" sheetId="1286" state="veryHidden" r:id="rId1286"/>
    <sheet name="StartUp_1286" sheetId="1287" state="veryHidden" r:id="rId1287"/>
    <sheet name="StartUp_1287" sheetId="1288" state="veryHidden" r:id="rId1288"/>
    <sheet name="StartUp_1288" sheetId="1289" state="veryHidden" r:id="rId1289"/>
    <sheet name="StartUp_1289" sheetId="1290" state="veryHidden" r:id="rId1290"/>
    <sheet name="StartUp_1290" sheetId="1291" state="veryHidden" r:id="rId1291"/>
    <sheet name="StartUp_1291" sheetId="1292" state="veryHidden" r:id="rId1292"/>
    <sheet name="StartUp_1292" sheetId="1293" state="veryHidden" r:id="rId1293"/>
    <sheet name="StartUp_1293" sheetId="1294" state="veryHidden" r:id="rId1294"/>
    <sheet name="StartUp_1294" sheetId="1295" state="veryHidden" r:id="rId1295"/>
    <sheet name="StartUp_1295" sheetId="1296" state="veryHidden" r:id="rId1296"/>
    <sheet name="StartUp_1296" sheetId="1297" state="veryHidden" r:id="rId1297"/>
    <sheet name="StartUp_1297" sheetId="1298" state="veryHidden" r:id="rId1298"/>
    <sheet name="StartUp_1298" sheetId="1299" state="veryHidden" r:id="rId1299"/>
    <sheet name="StartUp_1299" sheetId="1300" state="veryHidden" r:id="rId1300"/>
    <sheet name="StartUp_1300" sheetId="1301" state="veryHidden" r:id="rId1301"/>
    <sheet name="StartUp_1301" sheetId="1302" state="veryHidden" r:id="rId1302"/>
    <sheet name="StartUp_1302" sheetId="1303" state="veryHidden" r:id="rId1303"/>
    <sheet name="StartUp_1303" sheetId="1304" state="veryHidden" r:id="rId1304"/>
    <sheet name="StartUp_1304" sheetId="1305" state="veryHidden" r:id="rId1305"/>
    <sheet name="StartUp_1305" sheetId="1306" state="veryHidden" r:id="rId1306"/>
    <sheet name="StartUp_1306" sheetId="1307" state="veryHidden" r:id="rId1307"/>
    <sheet name="StartUp_1307" sheetId="1308" state="veryHidden" r:id="rId1308"/>
    <sheet name="StartUp_1308" sheetId="1309" state="veryHidden" r:id="rId1309"/>
    <sheet name="StartUp_1309" sheetId="1310" state="veryHidden" r:id="rId1310"/>
    <sheet name="StartUp_1310" sheetId="1311" state="veryHidden" r:id="rId1311"/>
    <sheet name="StartUp_1311" sheetId="1312" state="veryHidden" r:id="rId1312"/>
    <sheet name="StartUp_1312" sheetId="1313" state="veryHidden" r:id="rId1313"/>
    <sheet name="StartUp_1313" sheetId="1314" state="veryHidden" r:id="rId1314"/>
    <sheet name="StartUp_1314" sheetId="1315" state="veryHidden" r:id="rId1315"/>
    <sheet name="StartUp_1315" sheetId="1316" state="veryHidden" r:id="rId1316"/>
    <sheet name="StartUp_1316" sheetId="1317" state="veryHidden" r:id="rId1317"/>
    <sheet name="StartUp_1317" sheetId="1318" state="veryHidden" r:id="rId1318"/>
    <sheet name="StartUp_1318" sheetId="1319" state="veryHidden" r:id="rId1319"/>
    <sheet name="StartUp_1319" sheetId="1320" state="veryHidden" r:id="rId1320"/>
    <sheet name="StartUp_1320" sheetId="1321" state="veryHidden" r:id="rId1321"/>
    <sheet name="StartUp_1321" sheetId="1322" state="veryHidden" r:id="rId1322"/>
    <sheet name="StartUp_1322" sheetId="1323" state="veryHidden" r:id="rId1323"/>
    <sheet name="StartUp_1323" sheetId="1324" state="veryHidden" r:id="rId1324"/>
    <sheet name="StartUp_1324" sheetId="1325" state="veryHidden" r:id="rId1325"/>
    <sheet name="StartUp_1325" sheetId="1326" state="veryHidden" r:id="rId1326"/>
    <sheet name="StartUp_1326" sheetId="1327" state="veryHidden" r:id="rId1327"/>
    <sheet name="StartUp_1327" sheetId="1328" state="veryHidden" r:id="rId1328"/>
    <sheet name="StartUp_1328" sheetId="1329" state="veryHidden" r:id="rId1329"/>
    <sheet name="StartUp_1329" sheetId="1330" state="veryHidden" r:id="rId1330"/>
    <sheet name="StartUp_1330" sheetId="1331" state="veryHidden" r:id="rId1331"/>
    <sheet name="StartUp_1331" sheetId="1332" state="veryHidden" r:id="rId1332"/>
    <sheet name="StartUp_1332" sheetId="1333" state="veryHidden" r:id="rId1333"/>
    <sheet name="StartUp_1333" sheetId="1334" state="veryHidden" r:id="rId1334"/>
    <sheet name="StartUp_1334" sheetId="1335" state="veryHidden" r:id="rId1335"/>
    <sheet name="StartUp_1335" sheetId="1336" state="veryHidden" r:id="rId1336"/>
    <sheet name="StartUp_1336" sheetId="1337" state="veryHidden" r:id="rId1337"/>
    <sheet name="StartUp_1337" sheetId="1338" state="veryHidden" r:id="rId1338"/>
    <sheet name="StartUp_1338" sheetId="1339" state="veryHidden" r:id="rId1339"/>
    <sheet name="StartUp_1339" sheetId="1340" state="veryHidden" r:id="rId1340"/>
    <sheet name="StartUp_1340" sheetId="1341" state="veryHidden" r:id="rId1341"/>
    <sheet name="StartUp_1341" sheetId="1342" state="veryHidden" r:id="rId1342"/>
    <sheet name="StartUp_1342" sheetId="1343" state="veryHidden" r:id="rId1343"/>
    <sheet name="StartUp_1343" sheetId="1344" state="veryHidden" r:id="rId1344"/>
    <sheet name="StartUp_1344" sheetId="1345" state="veryHidden" r:id="rId1345"/>
    <sheet name="StartUp_1345" sheetId="1346" state="veryHidden" r:id="rId1346"/>
    <sheet name="StartUp_1346" sheetId="1347" state="veryHidden" r:id="rId1347"/>
    <sheet name="StartUp_1347" sheetId="1348" state="veryHidden" r:id="rId1348"/>
    <sheet name="StartUp_1348" sheetId="1349" state="veryHidden" r:id="rId1349"/>
    <sheet name="StartUp_1349" sheetId="1350" state="veryHidden" r:id="rId1350"/>
    <sheet name="StartUp_1350" sheetId="1351" state="veryHidden" r:id="rId1351"/>
    <sheet name="StartUp_1351" sheetId="1352" state="veryHidden" r:id="rId1352"/>
    <sheet name="StartUp_1352" sheetId="1353" state="veryHidden" r:id="rId1353"/>
    <sheet name="StartUp_1353" sheetId="1354" state="veryHidden" r:id="rId1354"/>
    <sheet name="StartUp_1354" sheetId="1355" state="veryHidden" r:id="rId1355"/>
    <sheet name="StartUp_1355" sheetId="1356" state="veryHidden" r:id="rId1356"/>
    <sheet name="StartUp_1356" sheetId="1357" state="veryHidden" r:id="rId1357"/>
    <sheet name="StartUp_1357" sheetId="1358" state="veryHidden" r:id="rId1358"/>
    <sheet name="StartUp_1358" sheetId="1359" state="veryHidden" r:id="rId1359"/>
    <sheet name="StartUp_1359" sheetId="1360" state="veryHidden" r:id="rId1360"/>
    <sheet name="StartUp_1360" sheetId="1361" state="veryHidden" r:id="rId1361"/>
    <sheet name="StartUp_1361" sheetId="1362" state="veryHidden" r:id="rId1362"/>
    <sheet name="StartUp_1362" sheetId="1363" state="veryHidden" r:id="rId1363"/>
    <sheet name="StartUp_1363" sheetId="1364" state="veryHidden" r:id="rId1364"/>
    <sheet name="StartUp_1364" sheetId="1365" state="veryHidden" r:id="rId1365"/>
    <sheet name="StartUp_1365" sheetId="1366" state="veryHidden" r:id="rId1366"/>
    <sheet name="StartUp_1366" sheetId="1367" state="veryHidden" r:id="rId1367"/>
    <sheet name="StartUp_1367" sheetId="1368" state="veryHidden" r:id="rId1368"/>
    <sheet name="StartUp_1368" sheetId="1369" state="veryHidden" r:id="rId1369"/>
    <sheet name="StartUp_1369" sheetId="1370" state="veryHidden" r:id="rId1370"/>
    <sheet name="StartUp_1370" sheetId="1371" state="veryHidden" r:id="rId1371"/>
    <sheet name="StartUp_1371" sheetId="1372" state="veryHidden" r:id="rId1372"/>
    <sheet name="StartUp_1372" sheetId="1373" state="veryHidden" r:id="rId1373"/>
    <sheet name="StartUp_1373" sheetId="1374" state="veryHidden" r:id="rId1374"/>
    <sheet name="StartUp_1374" sheetId="1375" state="veryHidden" r:id="rId1375"/>
    <sheet name="StartUp_1375" sheetId="1376" state="veryHidden" r:id="rId1376"/>
    <sheet name="StartUp_1376" sheetId="1377" state="veryHidden" r:id="rId1377"/>
    <sheet name="StartUp_1377" sheetId="1378" state="veryHidden" r:id="rId1378"/>
    <sheet name="StartUp_1378" sheetId="1379" state="veryHidden" r:id="rId1379"/>
    <sheet name="StartUp_1379" sheetId="1380" state="veryHidden" r:id="rId1380"/>
    <sheet name="StartUp_1380" sheetId="1381" state="veryHidden" r:id="rId1381"/>
    <sheet name="StartUp_1381" sheetId="1382" state="veryHidden" r:id="rId1382"/>
    <sheet name="StartUp_1382" sheetId="1383" state="veryHidden" r:id="rId1383"/>
    <sheet name="StartUp_1383" sheetId="1384" state="veryHidden" r:id="rId1384"/>
    <sheet name="StartUp_1384" sheetId="1385" state="veryHidden" r:id="rId1385"/>
    <sheet name="StartUp_1385" sheetId="1386" state="veryHidden" r:id="rId1386"/>
    <sheet name="StartUp_1386" sheetId="1387" state="veryHidden" r:id="rId1387"/>
    <sheet name="StartUp_1387" sheetId="1388" state="veryHidden" r:id="rId1388"/>
    <sheet name="StartUp_1388" sheetId="1389" state="veryHidden" r:id="rId1389"/>
    <sheet name="StartUp_1389" sheetId="1390" state="veryHidden" r:id="rId1390"/>
    <sheet name="StartUp_1390" sheetId="1391" state="veryHidden" r:id="rId1391"/>
    <sheet name="StartUp_1391" sheetId="1392" state="veryHidden" r:id="rId1392"/>
    <sheet name="StartUp_1392" sheetId="1393" state="veryHidden" r:id="rId1393"/>
    <sheet name="StartUp_1393" sheetId="1394" state="veryHidden" r:id="rId1394"/>
    <sheet name="StartUp_1394" sheetId="1395" state="veryHidden" r:id="rId1395"/>
    <sheet name="StartUp_1395" sheetId="1396" state="veryHidden" r:id="rId1396"/>
    <sheet name="StartUp_1396" sheetId="1397" state="veryHidden" r:id="rId1397"/>
    <sheet name="StartUp_1397" sheetId="1398" state="veryHidden" r:id="rId1398"/>
    <sheet name="StartUp_1398" sheetId="1399" state="veryHidden" r:id="rId1399"/>
    <sheet name="StartUp_1399" sheetId="1400" state="veryHidden" r:id="rId1400"/>
    <sheet name="StartUp_1400" sheetId="1401" state="veryHidden" r:id="rId1401"/>
    <sheet name="StartUp_1401" sheetId="1402" state="veryHidden" r:id="rId1402"/>
    <sheet name="StartUp_1402" sheetId="1403" state="veryHidden" r:id="rId1403"/>
    <sheet name="StartUp_1403" sheetId="1404" state="veryHidden" r:id="rId1404"/>
    <sheet name="StartUp_1404" sheetId="1405" state="veryHidden" r:id="rId1405"/>
    <sheet name="StartUp_1405" sheetId="1406" state="veryHidden" r:id="rId1406"/>
    <sheet name="StartUp_1406" sheetId="1407" state="veryHidden" r:id="rId1407"/>
    <sheet name="StartUp_1407" sheetId="1408" state="veryHidden" r:id="rId1408"/>
    <sheet name="StartUp_1408" sheetId="1409" state="veryHidden" r:id="rId1409"/>
    <sheet name="StartUp_1409" sheetId="1410" state="veryHidden" r:id="rId1410"/>
    <sheet name="StartUp_1410" sheetId="1411" state="veryHidden" r:id="rId1411"/>
    <sheet name="StartUp_1411" sheetId="1412" state="veryHidden" r:id="rId1412"/>
    <sheet name="StartUp_1412" sheetId="1413" state="veryHidden" r:id="rId1413"/>
    <sheet name="StartUp_1413" sheetId="1414" state="veryHidden" r:id="rId1414"/>
    <sheet name="StartUp_1414" sheetId="1415" state="veryHidden" r:id="rId1415"/>
    <sheet name="StartUp_1415" sheetId="1416" state="veryHidden" r:id="rId1416"/>
    <sheet name="StartUp_1416" sheetId="1417" state="veryHidden" r:id="rId1417"/>
    <sheet name="StartUp_1417" sheetId="1418" state="veryHidden" r:id="rId1418"/>
    <sheet name="StartUp_1418" sheetId="1419" state="veryHidden" r:id="rId1419"/>
    <sheet name="StartUp_1419" sheetId="1420" state="veryHidden" r:id="rId1420"/>
    <sheet name="StartUp_1420" sheetId="1421" state="veryHidden" r:id="rId1421"/>
    <sheet name="StartUp_1421" sheetId="1422" state="veryHidden" r:id="rId1422"/>
    <sheet name="StartUp_1422" sheetId="1423" state="veryHidden" r:id="rId1423"/>
    <sheet name="StartUp_1423" sheetId="1424" state="veryHidden" r:id="rId1424"/>
    <sheet name="StartUp_1424" sheetId="1425" state="veryHidden" r:id="rId1425"/>
    <sheet name="StartUp_1425" sheetId="1426" state="veryHidden" r:id="rId1426"/>
    <sheet name="StartUp_1426" sheetId="1427" state="veryHidden" r:id="rId1427"/>
    <sheet name="StartUp_1427" sheetId="1428" state="veryHidden" r:id="rId1428"/>
    <sheet name="StartUp_1428" sheetId="1429" state="veryHidden" r:id="rId1429"/>
    <sheet name="StartUp_1429" sheetId="1430" state="veryHidden" r:id="rId1430"/>
    <sheet name="StartUp_1430" sheetId="1431" state="veryHidden" r:id="rId1431"/>
    <sheet name="StartUp_1431" sheetId="1432" state="veryHidden" r:id="rId1432"/>
    <sheet name="StartUp_1432" sheetId="1433" state="veryHidden" r:id="rId1433"/>
    <sheet name="StartUp_1433" sheetId="1434" state="veryHidden" r:id="rId1434"/>
    <sheet name="StartUp_1434" sheetId="1435" state="veryHidden" r:id="rId1435"/>
    <sheet name="StartUp_1435" sheetId="1436" state="veryHidden" r:id="rId1436"/>
    <sheet name="StartUp_1436" sheetId="1437" state="veryHidden" r:id="rId1437"/>
    <sheet name="StartUp_1437" sheetId="1438" state="veryHidden" r:id="rId1438"/>
    <sheet name="StartUp_1438" sheetId="1439" state="veryHidden" r:id="rId1439"/>
    <sheet name="StartUp_1439" sheetId="1440" state="veryHidden" r:id="rId1440"/>
    <sheet name="StartUp_1440" sheetId="1441" state="veryHidden" r:id="rId1441"/>
    <sheet name="StartUp_1441" sheetId="1442" state="veryHidden" r:id="rId1442"/>
    <sheet name="StartUp_1442" sheetId="1443" state="veryHidden" r:id="rId1443"/>
    <sheet name="StartUp_1443" sheetId="1444" state="veryHidden" r:id="rId1444"/>
    <sheet name="StartUp_1444" sheetId="1445" state="veryHidden" r:id="rId1445"/>
    <sheet name="StartUp_1445" sheetId="1446" state="veryHidden" r:id="rId1446"/>
    <sheet name="StartUp_1446" sheetId="1447" state="veryHidden" r:id="rId1447"/>
    <sheet name="StartUp_1447" sheetId="1448" state="veryHidden" r:id="rId1448"/>
    <sheet name="StartUp_1448" sheetId="1449" state="veryHidden" r:id="rId1449"/>
    <sheet name="StartUp_1449" sheetId="1450" state="veryHidden" r:id="rId1450"/>
    <sheet name="StartUp_1450" sheetId="1451" state="veryHidden" r:id="rId1451"/>
    <sheet name="StartUp_1451" sheetId="1452" state="veryHidden" r:id="rId1452"/>
    <sheet name="StartUp_1452" sheetId="1453" state="veryHidden" r:id="rId1453"/>
    <sheet name="StartUp_1453" sheetId="1454" state="veryHidden" r:id="rId1454"/>
    <sheet name="StartUp_1454" sheetId="1455" state="veryHidden" r:id="rId1455"/>
    <sheet name="StartUp_1455" sheetId="1456" state="veryHidden" r:id="rId1456"/>
    <sheet name="StartUp_1456" sheetId="1457" state="veryHidden" r:id="rId1457"/>
    <sheet name="StartUp_1457" sheetId="1458" state="veryHidden" r:id="rId1458"/>
    <sheet name="StartUp_1458" sheetId="1459" state="veryHidden" r:id="rId1459"/>
    <sheet name="StartUp_1459" sheetId="1460" state="veryHidden" r:id="rId1460"/>
    <sheet name="StartUp_1460" sheetId="1461" state="veryHidden" r:id="rId1461"/>
    <sheet name="StartUp_1461" sheetId="1462" state="veryHidden" r:id="rId1462"/>
    <sheet name="StartUp_1462" sheetId="1463" state="veryHidden" r:id="rId1463"/>
    <sheet name="StartUp_1463" sheetId="1464" state="veryHidden" r:id="rId1464"/>
    <sheet name="StartUp_1464" sheetId="1465" state="veryHidden" r:id="rId1465"/>
    <sheet name="StartUp_1465" sheetId="1466" state="veryHidden" r:id="rId1466"/>
    <sheet name="StartUp_1466" sheetId="1467" state="veryHidden" r:id="rId1467"/>
    <sheet name="StartUp_1467" sheetId="1468" state="veryHidden" r:id="rId1468"/>
    <sheet name="StartUp_1468" sheetId="1469" state="veryHidden" r:id="rId1469"/>
    <sheet name="StartUp_1469" sheetId="1470" state="veryHidden" r:id="rId1470"/>
    <sheet name="StartUp_1470" sheetId="1471" state="veryHidden" r:id="rId1471"/>
    <sheet name="StartUp_1471" sheetId="1472" state="veryHidden" r:id="rId1472"/>
    <sheet name="StartUp_1472" sheetId="1473" state="veryHidden" r:id="rId1473"/>
    <sheet name="StartUp_1473" sheetId="1474" state="veryHidden" r:id="rId1474"/>
    <sheet name="StartUp_1474" sheetId="1475" state="veryHidden" r:id="rId1475"/>
    <sheet name="StartUp_1475" sheetId="1476" state="veryHidden" r:id="rId1476"/>
    <sheet name="StartUp_1476" sheetId="1477" state="veryHidden" r:id="rId1477"/>
    <sheet name="StartUp_1477" sheetId="1478" state="veryHidden" r:id="rId1478"/>
    <sheet name="StartUp_1478" sheetId="1479" state="veryHidden" r:id="rId1479"/>
    <sheet name="StartUp_1479" sheetId="1480" state="veryHidden" r:id="rId1480"/>
    <sheet name="StartUp_1480" sheetId="1481" state="veryHidden" r:id="rId1481"/>
    <sheet name="StartUp_1481" sheetId="1482" state="veryHidden" r:id="rId1482"/>
    <sheet name="StartUp_1482" sheetId="1483" state="veryHidden" r:id="rId1483"/>
    <sheet name="StartUp_1483" sheetId="1484" state="veryHidden" r:id="rId1484"/>
    <sheet name="StartUp_1484" sheetId="1485" state="veryHidden" r:id="rId1485"/>
    <sheet name="StartUp_1485" sheetId="1486" state="veryHidden" r:id="rId1486"/>
    <sheet name="StartUp_1486" sheetId="1487" state="veryHidden" r:id="rId1487"/>
    <sheet name="StartUp_1487" sheetId="1488" state="veryHidden" r:id="rId1488"/>
    <sheet name="StartUp_1488" sheetId="1489" state="veryHidden" r:id="rId1489"/>
    <sheet name="StartUp_1489" sheetId="1490" state="veryHidden" r:id="rId1490"/>
    <sheet name="StartUp_1490" sheetId="1491" state="veryHidden" r:id="rId1491"/>
    <sheet name="StartUp_1491" sheetId="1492" state="veryHidden" r:id="rId1492"/>
    <sheet name="StartUp_1492" sheetId="1493" state="veryHidden" r:id="rId1493"/>
    <sheet name="StartUp_1493" sheetId="1494" state="veryHidden" r:id="rId1494"/>
    <sheet name="StartUp_1494" sheetId="1495" state="veryHidden" r:id="rId1495"/>
    <sheet name="StartUp_1495" sheetId="1496" state="veryHidden" r:id="rId1496"/>
    <sheet name="StartUp_1496" sheetId="1497" state="veryHidden" r:id="rId1497"/>
    <sheet name="StartUp_1497" sheetId="1498" state="veryHidden" r:id="rId1498"/>
    <sheet name="StartUp_1498" sheetId="1499" state="veryHidden" r:id="rId1499"/>
    <sheet name="StartUp_1499" sheetId="1500" state="veryHidden" r:id="rId1500"/>
    <sheet name="StartUp_1500" sheetId="1501" state="veryHidden" r:id="rId1501"/>
    <sheet name="StartUp_1501" sheetId="1502" state="veryHidden" r:id="rId1502"/>
    <sheet name="StartUp_1502" sheetId="1503" state="veryHidden" r:id="rId1503"/>
    <sheet name="StartUp_1503" sheetId="1504" state="veryHidden" r:id="rId1504"/>
    <sheet name="StartUp_1504" sheetId="1505" state="veryHidden" r:id="rId1505"/>
    <sheet name="StartUp_1505" sheetId="1506" state="veryHidden" r:id="rId1506"/>
    <sheet name="StartUp_1506" sheetId="1507" state="veryHidden" r:id="rId1507"/>
    <sheet name="StartUp_1507" sheetId="1508" state="veryHidden" r:id="rId1508"/>
    <sheet name="StartUp_1508" sheetId="1509" state="veryHidden" r:id="rId1509"/>
    <sheet name="StartUp_1509" sheetId="1510" state="veryHidden" r:id="rId1510"/>
    <sheet name="StartUp_1510" sheetId="1511" state="veryHidden" r:id="rId1511"/>
    <sheet name="StartUp_1511" sheetId="1512" state="veryHidden" r:id="rId1512"/>
    <sheet name="StartUp_1512" sheetId="1513" state="veryHidden" r:id="rId1513"/>
    <sheet name="StartUp_1513" sheetId="1514" state="veryHidden" r:id="rId1514"/>
    <sheet name="StartUp_1514" sheetId="1515" state="veryHidden" r:id="rId1515"/>
    <sheet name="StartUp_1515" sheetId="1516" state="veryHidden" r:id="rId1516"/>
    <sheet name="StartUp_1516" sheetId="1517" state="veryHidden" r:id="rId1517"/>
    <sheet name="StartUp_1517" sheetId="1518" state="veryHidden" r:id="rId1518"/>
    <sheet name="StartUp_1518" sheetId="1519" state="veryHidden" r:id="rId1519"/>
    <sheet name="StartUp_1519" sheetId="1520" state="veryHidden" r:id="rId1520"/>
    <sheet name="StartUp_1520" sheetId="1521" state="veryHidden" r:id="rId1521"/>
    <sheet name="StartUp_1521" sheetId="1522" state="veryHidden" r:id="rId1522"/>
    <sheet name="StartUp_1522" sheetId="1523" state="veryHidden" r:id="rId1523"/>
    <sheet name="StartUp_1523" sheetId="1524" state="veryHidden" r:id="rId1524"/>
    <sheet name="StartUp_1524" sheetId="1525" state="veryHidden" r:id="rId1525"/>
    <sheet name="StartUp_1525" sheetId="1526" state="veryHidden" r:id="rId1526"/>
    <sheet name="StartUp_1526" sheetId="1527" state="veryHidden" r:id="rId1527"/>
    <sheet name="StartUp_1527" sheetId="1528" state="veryHidden" r:id="rId1528"/>
    <sheet name="StartUp_1528" sheetId="1529" state="veryHidden" r:id="rId1529"/>
    <sheet name="StartUp_1529" sheetId="1530" state="veryHidden" r:id="rId1530"/>
    <sheet name="StartUp_1530" sheetId="1531" state="veryHidden" r:id="rId1531"/>
    <sheet name="StartUp_1531" sheetId="1532" state="veryHidden" r:id="rId1532"/>
    <sheet name="StartUp_1532" sheetId="1533" state="veryHidden" r:id="rId1533"/>
    <sheet name="StartUp_1533" sheetId="1534" state="veryHidden" r:id="rId1534"/>
    <sheet name="StartUp_1534" sheetId="1535" state="veryHidden" r:id="rId1535"/>
    <sheet name="StartUp_1535" sheetId="1536" state="veryHidden" r:id="rId1536"/>
    <sheet name="StartUp_1536" sheetId="1537" state="veryHidden" r:id="rId1537"/>
    <sheet name="StartUp_1537" sheetId="1538" state="veryHidden" r:id="rId1538"/>
    <sheet name="StartUp_1538" sheetId="1539" state="veryHidden" r:id="rId1539"/>
    <sheet name="StartUp_1539" sheetId="1540" state="veryHidden" r:id="rId1540"/>
    <sheet name="StartUp_1540" sheetId="1541" state="veryHidden" r:id="rId1541"/>
    <sheet name="StartUp_1541" sheetId="1542" state="veryHidden" r:id="rId1542"/>
    <sheet name="StartUp_1542" sheetId="1543" state="veryHidden" r:id="rId1543"/>
    <sheet name="StartUp_1543" sheetId="1544" state="veryHidden" r:id="rId1544"/>
    <sheet name="StartUp_1544" sheetId="1545" state="veryHidden" r:id="rId1545"/>
    <sheet name="StartUp_1545" sheetId="1546" state="veryHidden" r:id="rId1546"/>
    <sheet name="StartUp_1546" sheetId="1547" state="veryHidden" r:id="rId1547"/>
    <sheet name="StartUp_1547" sheetId="1548" state="veryHidden" r:id="rId1548"/>
    <sheet name="StartUp_1548" sheetId="1549" state="veryHidden" r:id="rId1549"/>
    <sheet name="StartUp_1549" sheetId="1550" state="veryHidden" r:id="rId1550"/>
    <sheet name="StartUp_1550" sheetId="1551" state="veryHidden" r:id="rId1551"/>
    <sheet name="StartUp_1551" sheetId="1552" state="veryHidden" r:id="rId1552"/>
    <sheet name="StartUp_1552" sheetId="1553" state="veryHidden" r:id="rId1553"/>
    <sheet name="StartUp_1553" sheetId="1554" state="veryHidden" r:id="rId1554"/>
    <sheet name="StartUp_1554" sheetId="1555" state="veryHidden" r:id="rId1555"/>
    <sheet name="StartUp_1555" sheetId="1556" state="veryHidden" r:id="rId1556"/>
    <sheet name="StartUp_1556" sheetId="1557" state="veryHidden" r:id="rId1557"/>
    <sheet name="StartUp_1557" sheetId="1558" state="veryHidden" r:id="rId1558"/>
    <sheet name="StartUp_1558" sheetId="1559" state="veryHidden" r:id="rId1559"/>
    <sheet name="StartUp_1559" sheetId="1560" state="veryHidden" r:id="rId1560"/>
    <sheet name="StartUp_1560" sheetId="1561" state="veryHidden" r:id="rId1561"/>
    <sheet name="StartUp_1561" sheetId="1562" state="veryHidden" r:id="rId1562"/>
    <sheet name="StartUp_1562" sheetId="1563" state="veryHidden" r:id="rId1563"/>
    <sheet name="StartUp_1563" sheetId="1564" state="veryHidden" r:id="rId1564"/>
    <sheet name="StartUp_1564" sheetId="1565" state="veryHidden" r:id="rId1565"/>
    <sheet name="StartUp_1565" sheetId="1566" state="veryHidden" r:id="rId1566"/>
    <sheet name="StartUp_1566" sheetId="1567" state="veryHidden" r:id="rId1567"/>
    <sheet name="StartUp_1567" sheetId="1568" state="veryHidden" r:id="rId1568"/>
    <sheet name="StartUp_1568" sheetId="1569" state="veryHidden" r:id="rId1569"/>
    <sheet name="StartUp_1569" sheetId="1570" state="veryHidden" r:id="rId1570"/>
    <sheet name="StartUp_1570" sheetId="1571" state="veryHidden" r:id="rId1571"/>
    <sheet name="StartUp_1571" sheetId="1572" state="veryHidden" r:id="rId1572"/>
    <sheet name="StartUp_1572" sheetId="1573" state="veryHidden" r:id="rId1573"/>
    <sheet name="StartUp_1573" sheetId="1574" state="veryHidden" r:id="rId1574"/>
    <sheet name="StartUp_1574" sheetId="1575" state="veryHidden" r:id="rId1575"/>
    <sheet name="StartUp_1575" sheetId="1576" state="veryHidden" r:id="rId1576"/>
    <sheet name="StartUp_1576" sheetId="1577" state="veryHidden" r:id="rId1577"/>
    <sheet name="StartUp_1577" sheetId="1578" state="veryHidden" r:id="rId1578"/>
    <sheet name="StartUp_1578" sheetId="1579" state="veryHidden" r:id="rId1579"/>
    <sheet name="StartUp_1579" sheetId="1580" state="veryHidden" r:id="rId1580"/>
    <sheet name="StartUp_1580" sheetId="1581" state="veryHidden" r:id="rId1581"/>
    <sheet name="StartUp_1581" sheetId="1582" state="veryHidden" r:id="rId1582"/>
    <sheet name="StartUp_1582" sheetId="1583" state="veryHidden" r:id="rId1583"/>
    <sheet name="StartUp_1583" sheetId="1584" state="veryHidden" r:id="rId1584"/>
    <sheet name="StartUp_1584" sheetId="1585" state="veryHidden" r:id="rId1585"/>
    <sheet name="StartUp_1585" sheetId="1586" state="veryHidden" r:id="rId1586"/>
    <sheet name="StartUp_1586" sheetId="1587" state="veryHidden" r:id="rId1587"/>
    <sheet name="StartUp_1587" sheetId="1588" state="veryHidden" r:id="rId1588"/>
    <sheet name="StartUp_1588" sheetId="1589" state="veryHidden" r:id="rId1589"/>
    <sheet name="StartUp_1589" sheetId="1590" state="veryHidden" r:id="rId1590"/>
    <sheet name="StartUp_1590" sheetId="1591" state="veryHidden" r:id="rId1591"/>
    <sheet name="StartUp_1591" sheetId="1592" state="veryHidden" r:id="rId1592"/>
    <sheet name="StartUp_1592" sheetId="1593" state="veryHidden" r:id="rId1593"/>
    <sheet name="StartUp_1593" sheetId="1594" state="veryHidden" r:id="rId1594"/>
    <sheet name="StartUp_1594" sheetId="1595" state="veryHidden" r:id="rId1595"/>
    <sheet name="StartUp_1595" sheetId="1596" state="veryHidden" r:id="rId1596"/>
    <sheet name="StartUp_1596" sheetId="1597" state="veryHidden" r:id="rId1597"/>
    <sheet name="StartUp_1597" sheetId="1598" state="veryHidden" r:id="rId1598"/>
    <sheet name="StartUp_1598" sheetId="1599" state="veryHidden" r:id="rId1599"/>
    <sheet name="StartUp_1599" sheetId="1600" state="veryHidden" r:id="rId1600"/>
    <sheet name="StartUp_1600" sheetId="1601" state="veryHidden" r:id="rId1601"/>
    <sheet name="StartUp_1601" sheetId="1602" state="veryHidden" r:id="rId1602"/>
    <sheet name="StartUp_1602" sheetId="1603" state="veryHidden" r:id="rId1603"/>
    <sheet name="StartUp_1603" sheetId="1604" state="veryHidden" r:id="rId1604"/>
    <sheet name="StartUp_1604" sheetId="1605" state="veryHidden" r:id="rId1605"/>
    <sheet name="StartUp_1605" sheetId="1606" state="veryHidden" r:id="rId1606"/>
    <sheet name="StartUp_1606" sheetId="1607" state="veryHidden" r:id="rId1607"/>
    <sheet name="StartUp_1607" sheetId="1608" state="veryHidden" r:id="rId1608"/>
    <sheet name="StartUp_1608" sheetId="1609" state="veryHidden" r:id="rId1609"/>
    <sheet name="StartUp_1609" sheetId="1610" state="veryHidden" r:id="rId1610"/>
    <sheet name="StartUp_1610" sheetId="1611" state="veryHidden" r:id="rId1611"/>
    <sheet name="StartUp_1611" sheetId="1612" state="veryHidden" r:id="rId1612"/>
    <sheet name="StartUp_1612" sheetId="1613" state="veryHidden" r:id="rId1613"/>
    <sheet name="StartUp_1613" sheetId="1614" state="veryHidden" r:id="rId1614"/>
    <sheet name="StartUp_1614" sheetId="1615" state="veryHidden" r:id="rId1615"/>
    <sheet name="StartUp_1615" sheetId="1616" state="veryHidden" r:id="rId1616"/>
    <sheet name="StartUp_1616" sheetId="1617" state="veryHidden" r:id="rId1617"/>
    <sheet name="StartUp_1617" sheetId="1618" state="veryHidden" r:id="rId1618"/>
    <sheet name="StartUp_1618" sheetId="1619" state="veryHidden" r:id="rId1619"/>
    <sheet name="StartUp_1619" sheetId="1620" state="veryHidden" r:id="rId1620"/>
    <sheet name="StartUp_1620" sheetId="1621" state="veryHidden" r:id="rId1621"/>
    <sheet name="StartUp_1621" sheetId="1622" state="veryHidden" r:id="rId1622"/>
    <sheet name="StartUp_1622" sheetId="1623" state="veryHidden" r:id="rId1623"/>
    <sheet name="StartUp_1623" sheetId="1624" state="veryHidden" r:id="rId1624"/>
    <sheet name="StartUp_1624" sheetId="1625" state="veryHidden" r:id="rId1625"/>
    <sheet name="StartUp_1625" sheetId="1626" state="veryHidden" r:id="rId1626"/>
    <sheet name="StartUp_1626" sheetId="1627" state="veryHidden" r:id="rId1627"/>
    <sheet name="StartUp_1627" sheetId="1628" state="veryHidden" r:id="rId1628"/>
    <sheet name="StartUp_1628" sheetId="1629" state="veryHidden" r:id="rId1629"/>
    <sheet name="StartUp_1629" sheetId="1630" state="veryHidden" r:id="rId1630"/>
    <sheet name="StartUp_1630" sheetId="1631" state="veryHidden" r:id="rId1631"/>
    <sheet name="StartUp_1631" sheetId="1632" state="veryHidden" r:id="rId1632"/>
    <sheet name="StartUp_1632" sheetId="1633" state="veryHidden" r:id="rId1633"/>
    <sheet name="StartUp_1633" sheetId="1634" state="veryHidden" r:id="rId1634"/>
    <sheet name="StartUp_1634" sheetId="1635" state="veryHidden" r:id="rId1635"/>
    <sheet name="StartUp_1635" sheetId="1636" state="veryHidden" r:id="rId1636"/>
    <sheet name="StartUp_1636" sheetId="1637" state="veryHidden" r:id="rId1637"/>
    <sheet name="StartUp_1637" sheetId="1638" state="veryHidden" r:id="rId1638"/>
    <sheet name="StartUp_1638" sheetId="1639" state="veryHidden" r:id="rId1639"/>
    <sheet name="StartUp_1639" sheetId="1640" state="veryHidden" r:id="rId1640"/>
    <sheet name="StartUp_1640" sheetId="1641" state="veryHidden" r:id="rId1641"/>
    <sheet name="StartUp_1641" sheetId="1642" state="veryHidden" r:id="rId1642"/>
    <sheet name="StartUp_1642" sheetId="1643" state="veryHidden" r:id="rId1643"/>
    <sheet name="StartUp_1643" sheetId="1644" state="veryHidden" r:id="rId1644"/>
    <sheet name="StartUp_1644" sheetId="1645" state="veryHidden" r:id="rId1645"/>
    <sheet name="StartUp_1645" sheetId="1646" state="veryHidden" r:id="rId1646"/>
    <sheet name="StartUp_1646" sheetId="1647" state="veryHidden" r:id="rId1647"/>
    <sheet name="StartUp_1647" sheetId="1648" state="veryHidden" r:id="rId1648"/>
    <sheet name="StartUp_1648" sheetId="1649" state="veryHidden" r:id="rId1649"/>
    <sheet name="StartUp_1649" sheetId="1650" state="veryHidden" r:id="rId1650"/>
    <sheet name="StartUp_1650" sheetId="1651" state="veryHidden" r:id="rId1651"/>
    <sheet name="StartUp_1651" sheetId="1652" state="veryHidden" r:id="rId1652"/>
    <sheet name="StartUp_1652" sheetId="1653" state="veryHidden" r:id="rId1653"/>
    <sheet name="StartUp_1653" sheetId="1654" state="veryHidden" r:id="rId1654"/>
    <sheet name="StartUp_1654" sheetId="1655" state="veryHidden" r:id="rId1655"/>
    <sheet name="StartUp_1655" sheetId="1656" state="veryHidden" r:id="rId1656"/>
    <sheet name="StartUp_1656" sheetId="1657" state="veryHidden" r:id="rId1657"/>
    <sheet name="StartUp_1657" sheetId="1658" state="veryHidden" r:id="rId1658"/>
    <sheet name="StartUp_1658" sheetId="1659" state="veryHidden" r:id="rId1659"/>
    <sheet name="StartUp_1659" sheetId="1660" state="veryHidden" r:id="rId1660"/>
    <sheet name="StartUp_1660" sheetId="1661" state="veryHidden" r:id="rId1661"/>
    <sheet name="StartUp_1661" sheetId="1662" state="veryHidden" r:id="rId1662"/>
    <sheet name="StartUp_1662" sheetId="1663" state="veryHidden" r:id="rId1663"/>
    <sheet name="StartUp_1663" sheetId="1664" state="veryHidden" r:id="rId1664"/>
    <sheet name="StartUp_1664" sheetId="1665" state="veryHidden" r:id="rId1665"/>
    <sheet name="StartUp_1665" sheetId="1666" state="veryHidden" r:id="rId1666"/>
    <sheet name="StartUp_1666" sheetId="1667" state="veryHidden" r:id="rId1667"/>
    <sheet name="StartUp_1667" sheetId="1668" state="veryHidden" r:id="rId1668"/>
    <sheet name="StartUp_1668" sheetId="1669" state="veryHidden" r:id="rId1669"/>
    <sheet name="StartUp_1669" sheetId="1670" state="veryHidden" r:id="rId1670"/>
    <sheet name="StartUp_1670" sheetId="1671" state="veryHidden" r:id="rId1671"/>
    <sheet name="StartUp_1671" sheetId="1672" state="veryHidden" r:id="rId1672"/>
    <sheet name="StartUp_1672" sheetId="1673" state="veryHidden" r:id="rId1673"/>
    <sheet name="StartUp_1673" sheetId="1674" state="veryHidden" r:id="rId1674"/>
    <sheet name="StartUp_1674" sheetId="1675" state="veryHidden" r:id="rId1675"/>
    <sheet name="StartUp_1675" sheetId="1676" state="veryHidden" r:id="rId1676"/>
    <sheet name="StartUp_1676" sheetId="1677" state="veryHidden" r:id="rId1677"/>
    <sheet name="StartUp_1677" sheetId="1678" state="veryHidden" r:id="rId1678"/>
    <sheet name="StartUp_1678" sheetId="1679" state="veryHidden" r:id="rId1679"/>
    <sheet name="StartUp_1679" sheetId="1680" state="veryHidden" r:id="rId1680"/>
    <sheet name="StartUp_1680" sheetId="1681" state="veryHidden" r:id="rId1681"/>
    <sheet name="StartUp_1681" sheetId="1682" state="veryHidden" r:id="rId1682"/>
    <sheet name="StartUp_1682" sheetId="1683" state="veryHidden" r:id="rId1683"/>
    <sheet name="StartUp_1683" sheetId="1684" state="veryHidden" r:id="rId1684"/>
    <sheet name="StartUp_1684" sheetId="1685" state="veryHidden" r:id="rId1685"/>
    <sheet name="StartUp_1685" sheetId="1686" state="veryHidden" r:id="rId1686"/>
    <sheet name="StartUp_1686" sheetId="1687" state="veryHidden" r:id="rId1687"/>
    <sheet name="StartUp_1687" sheetId="1688" state="veryHidden" r:id="rId1688"/>
    <sheet name="StartUp_1688" sheetId="1689" state="veryHidden" r:id="rId1689"/>
    <sheet name="StartUp_1689" sheetId="1690" state="veryHidden" r:id="rId1690"/>
    <sheet name="StartUp_1690" sheetId="1691" state="veryHidden" r:id="rId1691"/>
    <sheet name="StartUp_1691" sheetId="1692" state="veryHidden" r:id="rId1692"/>
    <sheet name="StartUp_1692" sheetId="1693" state="veryHidden" r:id="rId1693"/>
    <sheet name="StartUp_1693" sheetId="1694" state="veryHidden" r:id="rId1694"/>
    <sheet name="StartUp_1694" sheetId="1695" state="veryHidden" r:id="rId1695"/>
    <sheet name="StartUp_1695" sheetId="1696" state="veryHidden" r:id="rId1696"/>
    <sheet name="StartUp_1696" sheetId="1697" state="veryHidden" r:id="rId1697"/>
    <sheet name="StartUp_1697" sheetId="1698" state="veryHidden" r:id="rId1698"/>
    <sheet name="StartUp_1698" sheetId="1699" state="veryHidden" r:id="rId1699"/>
    <sheet name="StartUp_1699" sheetId="1700" state="veryHidden" r:id="rId1700"/>
    <sheet name="StartUp_1700" sheetId="1701" state="veryHidden" r:id="rId1701"/>
    <sheet name="StartUp_1701" sheetId="1702" state="veryHidden" r:id="rId1702"/>
    <sheet name="StartUp_1702" sheetId="1703" state="veryHidden" r:id="rId1703"/>
    <sheet name="StartUp_1703" sheetId="1704" state="veryHidden" r:id="rId1704"/>
    <sheet name="StartUp_1704" sheetId="1705" state="veryHidden" r:id="rId1705"/>
    <sheet name="StartUp_1705" sheetId="1706" state="veryHidden" r:id="rId1706"/>
    <sheet name="StartUp_1706" sheetId="1707" state="veryHidden" r:id="rId1707"/>
    <sheet name="StartUp_1707" sheetId="1708" state="veryHidden" r:id="rId1708"/>
    <sheet name="StartUp_1708" sheetId="1709" state="veryHidden" r:id="rId1709"/>
    <sheet name="StartUp_1709" sheetId="1710" state="veryHidden" r:id="rId1710"/>
    <sheet name="StartUp_1710" sheetId="1711" state="veryHidden" r:id="rId1711"/>
    <sheet name="StartUp_1711" sheetId="1712" state="veryHidden" r:id="rId1712"/>
    <sheet name="StartUp_1712" sheetId="1713" state="veryHidden" r:id="rId1713"/>
    <sheet name="StartUp_1713" sheetId="1714" state="veryHidden" r:id="rId1714"/>
    <sheet name="StartUp_1714" sheetId="1715" state="veryHidden" r:id="rId1715"/>
    <sheet name="StartUp_1715" sheetId="1716" state="veryHidden" r:id="rId1716"/>
    <sheet name="StartUp_1716" sheetId="1717" state="veryHidden" r:id="rId1717"/>
    <sheet name="StartUp_1717" sheetId="1718" state="veryHidden" r:id="rId1718"/>
    <sheet name="StartUp_1718" sheetId="1719" state="veryHidden" r:id="rId1719"/>
    <sheet name="StartUp_1719" sheetId="1720" state="veryHidden" r:id="rId1720"/>
    <sheet name="StartUp_1720" sheetId="1721" state="veryHidden" r:id="rId1721"/>
    <sheet name="StartUp_1721" sheetId="1722" state="veryHidden" r:id="rId1722"/>
    <sheet name="StartUp_1722" sheetId="1723" state="veryHidden" r:id="rId1723"/>
    <sheet name="StartUp_1723" sheetId="1724" state="veryHidden" r:id="rId1724"/>
    <sheet name="StartUp_1724" sheetId="1725" state="veryHidden" r:id="rId1725"/>
    <sheet name="StartUp_1725" sheetId="1726" state="veryHidden" r:id="rId1726"/>
    <sheet name="StartUp_1726" sheetId="1727" state="veryHidden" r:id="rId1727"/>
    <sheet name="StartUp_1727" sheetId="1728" state="veryHidden" r:id="rId1728"/>
    <sheet name="StartUp_1728" sheetId="1729" state="veryHidden" r:id="rId1729"/>
    <sheet name="StartUp_1729" sheetId="1730" state="veryHidden" r:id="rId1730"/>
    <sheet name="StartUp_1730" sheetId="1731" state="veryHidden" r:id="rId1731"/>
    <sheet name="StartUp_1731" sheetId="1732" state="veryHidden" r:id="rId1732"/>
    <sheet name="StartUp_1732" sheetId="1733" state="veryHidden" r:id="rId1733"/>
    <sheet name="StartUp_1733" sheetId="1734" state="veryHidden" r:id="rId1734"/>
    <sheet name="StartUp_1734" sheetId="1735" state="veryHidden" r:id="rId1735"/>
    <sheet name="StartUp_1735" sheetId="1736" state="veryHidden" r:id="rId1736"/>
    <sheet name="StartUp_1736" sheetId="1737" state="veryHidden" r:id="rId1737"/>
    <sheet name="StartUp_1737" sheetId="1738" state="veryHidden" r:id="rId1738"/>
    <sheet name="StartUp_1738" sheetId="1739" state="veryHidden" r:id="rId1739"/>
    <sheet name="StartUp_1739" sheetId="1740" state="veryHidden" r:id="rId1740"/>
    <sheet name="StartUp_1740" sheetId="1741" state="veryHidden" r:id="rId1741"/>
    <sheet name="StartUp_1741" sheetId="1742" state="veryHidden" r:id="rId1742"/>
    <sheet name="StartUp_1742" sheetId="1743" state="veryHidden" r:id="rId1743"/>
    <sheet name="StartUp_1743" sheetId="1744" state="veryHidden" r:id="rId1744"/>
    <sheet name="StartUp_1744" sheetId="1745" state="veryHidden" r:id="rId1745"/>
    <sheet name="StartUp_1745" sheetId="1746" state="veryHidden" r:id="rId1746"/>
    <sheet name="StartUp_1746" sheetId="1747" state="veryHidden" r:id="rId1747"/>
    <sheet name="StartUp_1747" sheetId="1748" state="veryHidden" r:id="rId1748"/>
    <sheet name="StartUp_1748" sheetId="1749" state="veryHidden" r:id="rId1749"/>
    <sheet name="StartUp_1749" sheetId="1750" state="veryHidden" r:id="rId1750"/>
    <sheet name="StartUp_1750" sheetId="1751" state="veryHidden" r:id="rId1751"/>
    <sheet name="StartUp_1751" sheetId="1752" state="veryHidden" r:id="rId1752"/>
    <sheet name="StartUp_1752" sheetId="1753" state="veryHidden" r:id="rId1753"/>
    <sheet name="StartUp_1753" sheetId="1754" state="veryHidden" r:id="rId1754"/>
    <sheet name="StartUp_1754" sheetId="1755" state="veryHidden" r:id="rId1755"/>
    <sheet name="StartUp_1755" sheetId="1756" state="veryHidden" r:id="rId1756"/>
    <sheet name="StartUp_1756" sheetId="1757" state="veryHidden" r:id="rId1757"/>
    <sheet name="StartUp_1757" sheetId="1758" state="veryHidden" r:id="rId1758"/>
    <sheet name="StartUp_1758" sheetId="1759" state="veryHidden" r:id="rId1759"/>
    <sheet name="StartUp_1759" sheetId="1760" state="veryHidden" r:id="rId1760"/>
    <sheet name="StartUp_1760" sheetId="1761" state="veryHidden" r:id="rId1761"/>
    <sheet name="StartUp_1761" sheetId="1762" state="veryHidden" r:id="rId1762"/>
    <sheet name="StartUp_1762" sheetId="1763" state="veryHidden" r:id="rId1763"/>
    <sheet name="StartUp_1763" sheetId="1764" state="veryHidden" r:id="rId1764"/>
    <sheet name="StartUp_1764" sheetId="1765" state="veryHidden" r:id="rId1765"/>
    <sheet name="StartUp_1765" sheetId="1766" state="veryHidden" r:id="rId1766"/>
    <sheet name="StartUp_1766" sheetId="1767" state="veryHidden" r:id="rId1767"/>
    <sheet name="StartUp_1767" sheetId="1768" state="veryHidden" r:id="rId1768"/>
    <sheet name="StartUp_1768" sheetId="1769" state="veryHidden" r:id="rId1769"/>
    <sheet name="StartUp_1769" sheetId="1770" state="veryHidden" r:id="rId1770"/>
    <sheet name="StartUp_1770" sheetId="1771" state="veryHidden" r:id="rId1771"/>
    <sheet name="StartUp_1771" sheetId="1772" state="veryHidden" r:id="rId1772"/>
    <sheet name="StartUp_1772" sheetId="1773" state="veryHidden" r:id="rId1773"/>
    <sheet name="StartUp_1773" sheetId="1774" state="veryHidden" r:id="rId1774"/>
    <sheet name="StartUp_1774" sheetId="1775" state="veryHidden" r:id="rId1775"/>
    <sheet name="StartUp_1775" sheetId="1776" state="veryHidden" r:id="rId1776"/>
    <sheet name="StartUp_1776" sheetId="1777" state="veryHidden" r:id="rId1777"/>
    <sheet name="StartUp_1777" sheetId="1778" state="veryHidden" r:id="rId1778"/>
    <sheet name="StartUp_1778" sheetId="1779" state="veryHidden" r:id="rId1779"/>
    <sheet name="StartUp_1779" sheetId="1780" state="veryHidden" r:id="rId1780"/>
    <sheet name="StartUp_1780" sheetId="1781" state="veryHidden" r:id="rId1781"/>
    <sheet name="StartUp_1781" sheetId="1782" state="veryHidden" r:id="rId1782"/>
    <sheet name="StartUp_1782" sheetId="1783" state="veryHidden" r:id="rId1783"/>
    <sheet name="StartUp_1783" sheetId="1784" state="veryHidden" r:id="rId1784"/>
    <sheet name="StartUp_1784" sheetId="1785" state="veryHidden" r:id="rId1785"/>
    <sheet name="StartUp_1785" sheetId="1786" state="veryHidden" r:id="rId1786"/>
    <sheet name="StartUp_1786" sheetId="1787" state="veryHidden" r:id="rId1787"/>
    <sheet name="StartUp_1787" sheetId="1788" state="veryHidden" r:id="rId1788"/>
    <sheet name="StartUp_1788" sheetId="1789" state="veryHidden" r:id="rId1789"/>
    <sheet name="StartUp_1789" sheetId="1790" state="veryHidden" r:id="rId1790"/>
    <sheet name="StartUp_1790" sheetId="1791" state="veryHidden" r:id="rId1791"/>
    <sheet name="StartUp_1791" sheetId="1792" state="veryHidden" r:id="rId1792"/>
    <sheet name="StartUp_1792" sheetId="1793" state="veryHidden" r:id="rId1793"/>
    <sheet name="StartUp_1793" sheetId="1794" state="veryHidden" r:id="rId1794"/>
    <sheet name="StartUp_1794" sheetId="1795" state="veryHidden" r:id="rId1795"/>
    <sheet name="StartUp_1795" sheetId="1796" state="veryHidden" r:id="rId1796"/>
    <sheet name="StartUp_1796" sheetId="1797" state="veryHidden" r:id="rId1797"/>
    <sheet name="StartUp_1797" sheetId="1798" state="veryHidden" r:id="rId1798"/>
    <sheet name="StartUp_1798" sheetId="1799" state="veryHidden" r:id="rId1799"/>
    <sheet name="StartUp_1799" sheetId="1800" state="veryHidden" r:id="rId1800"/>
    <sheet name="StartUp_1800" sheetId="1801" state="veryHidden" r:id="rId1801"/>
    <sheet name="StartUp_1801" sheetId="1802" state="veryHidden" r:id="rId1802"/>
    <sheet name="StartUp_1802" sheetId="1803" state="veryHidden" r:id="rId1803"/>
    <sheet name="StartUp_1803" sheetId="1804" state="veryHidden" r:id="rId1804"/>
    <sheet name="StartUp_1804" sheetId="1805" state="veryHidden" r:id="rId1805"/>
    <sheet name="StartUp_1805" sheetId="1806" state="veryHidden" r:id="rId1806"/>
    <sheet name="StartUp_1806" sheetId="1807" state="veryHidden" r:id="rId1807"/>
    <sheet name="StartUp_1807" sheetId="1808" state="veryHidden" r:id="rId1808"/>
    <sheet name="StartUp_1808" sheetId="1809" state="veryHidden" r:id="rId1809"/>
    <sheet name="StartUp_1809" sheetId="1810" state="veryHidden" r:id="rId1810"/>
    <sheet name="StartUp_1810" sheetId="1811" state="veryHidden" r:id="rId1811"/>
    <sheet name="StartUp_1811" sheetId="1812" state="veryHidden" r:id="rId1812"/>
    <sheet name="StartUp_1812" sheetId="1813" state="veryHidden" r:id="rId1813"/>
    <sheet name="StartUp_1813" sheetId="1814" state="veryHidden" r:id="rId1814"/>
    <sheet name="StartUp_1814" sheetId="1815" state="veryHidden" r:id="rId1815"/>
    <sheet name="StartUp_1815" sheetId="1816" state="veryHidden" r:id="rId1816"/>
    <sheet name="StartUp_1816" sheetId="1817" state="veryHidden" r:id="rId1817"/>
    <sheet name="StartUp_1817" sheetId="1818" state="veryHidden" r:id="rId1818"/>
    <sheet name="StartUp_1818" sheetId="1819" state="veryHidden" r:id="rId1819"/>
    <sheet name="StartUp_1819" sheetId="1820" state="veryHidden" r:id="rId1820"/>
    <sheet name="StartUp_1820" sheetId="1821" state="veryHidden" r:id="rId1821"/>
    <sheet name="StartUp_1821" sheetId="1822" state="veryHidden" r:id="rId1822"/>
    <sheet name="StartUp_1822" sheetId="1823" state="veryHidden" r:id="rId1823"/>
    <sheet name="StartUp_1823" sheetId="1824" state="veryHidden" r:id="rId1824"/>
    <sheet name="StartUp_1824" sheetId="1825" state="veryHidden" r:id="rId1825"/>
    <sheet name="StartUp_1825" sheetId="1826" state="veryHidden" r:id="rId1826"/>
    <sheet name="StartUp_1826" sheetId="1827" state="veryHidden" r:id="rId1827"/>
    <sheet name="StartUp_1827" sheetId="1828" state="veryHidden" r:id="rId1828"/>
    <sheet name="StartUp_1828" sheetId="1829" state="veryHidden" r:id="rId1829"/>
    <sheet name="StartUp_1829" sheetId="1830" state="veryHidden" r:id="rId1830"/>
    <sheet name="StartUp_1830" sheetId="1831" state="veryHidden" r:id="rId1831"/>
    <sheet name="StartUp_1831" sheetId="1832" state="veryHidden" r:id="rId1832"/>
    <sheet name="StartUp_1832" sheetId="1833" state="veryHidden" r:id="rId1833"/>
    <sheet name="StartUp_1833" sheetId="1834" state="veryHidden" r:id="rId1834"/>
    <sheet name="StartUp_1834" sheetId="1835" state="veryHidden" r:id="rId1835"/>
    <sheet name="StartUp_1835" sheetId="1836" state="veryHidden" r:id="rId1836"/>
    <sheet name="StartUp_1836" sheetId="1837" state="veryHidden" r:id="rId1837"/>
    <sheet name="StartUp_1837" sheetId="1838" state="veryHidden" r:id="rId1838"/>
    <sheet name="StartUp_1838" sheetId="1839" state="veryHidden" r:id="rId1839"/>
    <sheet name="StartUp_1839" sheetId="1840" state="veryHidden" r:id="rId1840"/>
    <sheet name="StartUp_1840" sheetId="1841" state="veryHidden" r:id="rId1841"/>
    <sheet name="StartUp_1841" sheetId="1842" state="veryHidden" r:id="rId1842"/>
    <sheet name="StartUp_1842" sheetId="1843" state="veryHidden" r:id="rId1843"/>
    <sheet name="StartUp_1843" sheetId="1844" state="veryHidden" r:id="rId1844"/>
    <sheet name="StartUp_1844" sheetId="1845" state="veryHidden" r:id="rId1845"/>
    <sheet name="StartUp_1845" sheetId="1846" state="veryHidden" r:id="rId1846"/>
    <sheet name="StartUp_1846" sheetId="1847" state="veryHidden" r:id="rId1847"/>
    <sheet name="StartUp_1847" sheetId="1848" state="veryHidden" r:id="rId1848"/>
    <sheet name="StartUp_1848" sheetId="1849" state="veryHidden" r:id="rId1849"/>
    <sheet name="StartUp_1849" sheetId="1850" state="veryHidden" r:id="rId1850"/>
    <sheet name="StartUp_1850" sheetId="1851" state="veryHidden" r:id="rId1851"/>
    <sheet name="StartUp_1851" sheetId="1852" state="veryHidden" r:id="rId1852"/>
    <sheet name="StartUp_1852" sheetId="1853" state="veryHidden" r:id="rId1853"/>
    <sheet name="StartUp_1853" sheetId="1854" state="veryHidden" r:id="rId1854"/>
    <sheet name="StartUp_1854" sheetId="1855" state="veryHidden" r:id="rId1855"/>
    <sheet name="StartUp_1855" sheetId="1856" state="veryHidden" r:id="rId1856"/>
    <sheet name="StartUp_1856" sheetId="1857" state="veryHidden" r:id="rId1857"/>
    <sheet name="StartUp_1857" sheetId="1858" state="veryHidden" r:id="rId1858"/>
    <sheet name="StartUp_1858" sheetId="1859" state="veryHidden" r:id="rId1859"/>
    <sheet name="StartUp_1859" sheetId="1860" state="veryHidden" r:id="rId1860"/>
    <sheet name="StartUp_1860" sheetId="1861" state="veryHidden" r:id="rId1861"/>
    <sheet name="StartUp_1861" sheetId="1862" state="veryHidden" r:id="rId1862"/>
    <sheet name="StartUp_1862" sheetId="1863" state="veryHidden" r:id="rId1863"/>
    <sheet name="StartUp_1863" sheetId="1864" state="veryHidden" r:id="rId1864"/>
    <sheet name="StartUp_1864" sheetId="1865" state="veryHidden" r:id="rId1865"/>
    <sheet name="StartUp_1865" sheetId="1866" state="veryHidden" r:id="rId1866"/>
    <sheet name="StartUp_1866" sheetId="1867" state="veryHidden" r:id="rId1867"/>
    <sheet name="StartUp_1867" sheetId="1868" state="veryHidden" r:id="rId1868"/>
    <sheet name="StartUp_1868" sheetId="1869" state="veryHidden" r:id="rId1869"/>
    <sheet name="StartUp_1869" sheetId="1870" state="veryHidden" r:id="rId1870"/>
    <sheet name="StartUp_1870" sheetId="1871" state="veryHidden" r:id="rId1871"/>
    <sheet name="StartUp_1871" sheetId="1872" state="veryHidden" r:id="rId1872"/>
    <sheet name="StartUp_1872" sheetId="1873" state="veryHidden" r:id="rId1873"/>
    <sheet name="StartUp_1873" sheetId="1874" state="veryHidden" r:id="rId1874"/>
    <sheet name="StartUp_1874" sheetId="1875" state="veryHidden" r:id="rId1875"/>
    <sheet name="StartUp_1875" sheetId="1876" state="veryHidden" r:id="rId1876"/>
    <sheet name="StartUp_1876" sheetId="1877" state="veryHidden" r:id="rId1877"/>
    <sheet name="StartUp_1877" sheetId="1878" state="veryHidden" r:id="rId1878"/>
    <sheet name="StartUp_1878" sheetId="1879" state="veryHidden" r:id="rId1879"/>
    <sheet name="StartUp_1879" sheetId="1880" state="veryHidden" r:id="rId1880"/>
    <sheet name="StartUp_1880" sheetId="1881" state="veryHidden" r:id="rId1881"/>
    <sheet name="StartUp_1881" sheetId="1882" state="veryHidden" r:id="rId1882"/>
    <sheet name="StartUp_1882" sheetId="1883" state="veryHidden" r:id="rId1883"/>
    <sheet name="StartUp_1883" sheetId="1884" state="veryHidden" r:id="rId1884"/>
    <sheet name="StartUp_1884" sheetId="1885" state="veryHidden" r:id="rId1885"/>
    <sheet name="StartUp_1885" sheetId="1886" state="veryHidden" r:id="rId1886"/>
    <sheet name="StartUp_1886" sheetId="1887" state="veryHidden" r:id="rId1887"/>
    <sheet name="StartUp_1887" sheetId="1888" state="veryHidden" r:id="rId1888"/>
    <sheet name="StartUp_1888" sheetId="1889" state="veryHidden" r:id="rId1889"/>
    <sheet name="StartUp_1889" sheetId="1890" state="veryHidden" r:id="rId1890"/>
    <sheet name="StartUp_1890" sheetId="1891" state="veryHidden" r:id="rId1891"/>
    <sheet name="StartUp_1891" sheetId="1892" state="veryHidden" r:id="rId1892"/>
    <sheet name="StartUp_1892" sheetId="1893" state="veryHidden" r:id="rId1893"/>
    <sheet name="StartUp_1893" sheetId="1894" state="veryHidden" r:id="rId1894"/>
    <sheet name="StartUp_1894" sheetId="1895" state="veryHidden" r:id="rId1895"/>
    <sheet name="StartUp_1895" sheetId="1896" state="veryHidden" r:id="rId1896"/>
    <sheet name="StartUp_1896" sheetId="1897" state="veryHidden" r:id="rId1897"/>
    <sheet name="StartUp_1897" sheetId="1898" state="veryHidden" r:id="rId1898"/>
    <sheet name="StartUp_1898" sheetId="1899" state="veryHidden" r:id="rId1899"/>
    <sheet name="StartUp_1899" sheetId="1900" state="veryHidden" r:id="rId1900"/>
    <sheet name="StartUp_1900" sheetId="1901" state="veryHidden" r:id="rId1901"/>
    <sheet name="StartUp_1901" sheetId="1902" state="veryHidden" r:id="rId1902"/>
    <sheet name="StartUp_1902" sheetId="1903" state="veryHidden" r:id="rId1903"/>
    <sheet name="StartUp_1903" sheetId="1904" state="veryHidden" r:id="rId1904"/>
    <sheet name="StartUp_1904" sheetId="1905" state="veryHidden" r:id="rId1905"/>
    <sheet name="StartUp_1905" sheetId="1906" state="veryHidden" r:id="rId1906"/>
    <sheet name="StartUp_1906" sheetId="1907" state="veryHidden" r:id="rId1907"/>
    <sheet name="StartUp_1907" sheetId="1908" state="veryHidden" r:id="rId1908"/>
    <sheet name="StartUp_1908" sheetId="1909" state="veryHidden" r:id="rId1909"/>
    <sheet name="StartUp_1909" sheetId="1910" state="veryHidden" r:id="rId1910"/>
    <sheet name="StartUp_1910" sheetId="1911" state="veryHidden" r:id="rId1911"/>
    <sheet name="StartUp_1911" sheetId="1912" state="veryHidden" r:id="rId1912"/>
    <sheet name="StartUp_1912" sheetId="1913" state="veryHidden" r:id="rId1913"/>
    <sheet name="StartUp_1913" sheetId="1914" state="veryHidden" r:id="rId1914"/>
    <sheet name="StartUp_1914" sheetId="1915" state="veryHidden" r:id="rId1915"/>
    <sheet name="StartUp_1915" sheetId="1916" state="veryHidden" r:id="rId1916"/>
    <sheet name="StartUp_1916" sheetId="1917" state="veryHidden" r:id="rId1917"/>
    <sheet name="StartUp_1917" sheetId="1918" state="veryHidden" r:id="rId1918"/>
    <sheet name="StartUp_1918" sheetId="1919" state="veryHidden" r:id="rId1919"/>
    <sheet name="StartUp_1919" sheetId="1920" state="veryHidden" r:id="rId1920"/>
    <sheet name="StartUp_1920" sheetId="1921" state="veryHidden" r:id="rId1921"/>
    <sheet name="StartUp_1921" sheetId="1922" state="veryHidden" r:id="rId1922"/>
    <sheet name="StartUp_1922" sheetId="1923" state="veryHidden" r:id="rId1923"/>
    <sheet name="StartUp_1923" sheetId="1924" state="veryHidden" r:id="rId1924"/>
    <sheet name="StartUp_1924" sheetId="1925" state="veryHidden" r:id="rId1925"/>
    <sheet name="StartUp_1925" sheetId="1926" state="veryHidden" r:id="rId1926"/>
    <sheet name="StartUp_1926" sheetId="1927" state="veryHidden" r:id="rId1927"/>
    <sheet name="StartUp_1927" sheetId="1928" state="veryHidden" r:id="rId1928"/>
    <sheet name="StartUp_1928" sheetId="1929" state="veryHidden" r:id="rId1929"/>
    <sheet name="StartUp_1929" sheetId="1930" state="veryHidden" r:id="rId1930"/>
    <sheet name="StartUp_1930" sheetId="1931" state="veryHidden" r:id="rId1931"/>
    <sheet name="StartUp_1931" sheetId="1932" state="veryHidden" r:id="rId1932"/>
    <sheet name="StartUp_1932" sheetId="1933" state="veryHidden" r:id="rId1933"/>
    <sheet name="StartUp_1933" sheetId="1934" state="veryHidden" r:id="rId1934"/>
    <sheet name="StartUp_1934" sheetId="1935" state="veryHidden" r:id="rId1935"/>
    <sheet name="StartUp_1935" sheetId="1936" state="veryHidden" r:id="rId1936"/>
    <sheet name="StartUp_1936" sheetId="1937" state="veryHidden" r:id="rId1937"/>
    <sheet name="StartUp_1937" sheetId="1938" state="veryHidden" r:id="rId1938"/>
    <sheet name="StartUp_1938" sheetId="1939" state="veryHidden" r:id="rId1939"/>
    <sheet name="StartUp_1939" sheetId="1940" state="veryHidden" r:id="rId1940"/>
    <sheet name="StartUp_1940" sheetId="1941" state="veryHidden" r:id="rId1941"/>
    <sheet name="StartUp_1941" sheetId="1942" state="veryHidden" r:id="rId1942"/>
    <sheet name="StartUp_1942" sheetId="1943" state="veryHidden" r:id="rId1943"/>
    <sheet name="StartUp_1943" sheetId="1944" state="veryHidden" r:id="rId1944"/>
    <sheet name="StartUp_1944" sheetId="1945" state="veryHidden" r:id="rId1945"/>
    <sheet name="StartUp_1945" sheetId="1946" state="veryHidden" r:id="rId1946"/>
    <sheet name="StartUp_1946" sheetId="1947" state="veryHidden" r:id="rId1947"/>
    <sheet name="StartUp_1947" sheetId="1948" state="veryHidden" r:id="rId1948"/>
    <sheet name="StartUp_1948" sheetId="1949" state="veryHidden" r:id="rId1949"/>
    <sheet name="StartUp_1949" sheetId="1950" state="veryHidden" r:id="rId1950"/>
    <sheet name="StartUp_1950" sheetId="1951" state="veryHidden" r:id="rId1951"/>
    <sheet name="StartUp_1951" sheetId="1952" state="veryHidden" r:id="rId1952"/>
    <sheet name="StartUp_1952" sheetId="1953" state="veryHidden" r:id="rId1953"/>
    <sheet name="StartUp_1953" sheetId="1954" state="veryHidden" r:id="rId1954"/>
    <sheet name="StartUp_1954" sheetId="1955" state="veryHidden" r:id="rId1955"/>
    <sheet name="StartUp_1955" sheetId="1956" state="veryHidden" r:id="rId1956"/>
    <sheet name="StartUp_1956" sheetId="1957" state="veryHidden" r:id="rId1957"/>
    <sheet name="StartUp_1957" sheetId="1958" state="veryHidden" r:id="rId1958"/>
    <sheet name="StartUp_1958" sheetId="1959" state="veryHidden" r:id="rId1959"/>
    <sheet name="StartUp_1959" sheetId="1960" state="veryHidden" r:id="rId1960"/>
    <sheet name="StartUp_1960" sheetId="1961" state="veryHidden" r:id="rId1961"/>
    <sheet name="StartUp_1961" sheetId="1962" state="veryHidden" r:id="rId1962"/>
    <sheet name="StartUp_1962" sheetId="1963" state="veryHidden" r:id="rId1963"/>
    <sheet name="StartUp_1963" sheetId="1964" state="veryHidden" r:id="rId1964"/>
    <sheet name="StartUp_1964" sheetId="1965" state="veryHidden" r:id="rId1965"/>
    <sheet name="StartUp_1965" sheetId="1966" state="veryHidden" r:id="rId1966"/>
    <sheet name="StartUp_1966" sheetId="1967" state="veryHidden" r:id="rId1967"/>
    <sheet name="StartUp_1967" sheetId="1968" state="veryHidden" r:id="rId1968"/>
    <sheet name="StartUp_1968" sheetId="1969" state="veryHidden" r:id="rId1969"/>
    <sheet name="StartUp_1969" sheetId="1970" state="veryHidden" r:id="rId1970"/>
    <sheet name="StartUp_1970" sheetId="1971" state="veryHidden" r:id="rId1971"/>
    <sheet name="StartUp_1971" sheetId="1972" state="veryHidden" r:id="rId1972"/>
    <sheet name="StartUp_1972" sheetId="1973" state="veryHidden" r:id="rId1973"/>
    <sheet name="StartUp_1973" sheetId="1974" state="veryHidden" r:id="rId1974"/>
    <sheet name="StartUp_1974" sheetId="1975" state="veryHidden" r:id="rId1975"/>
    <sheet name="StartUp_1975" sheetId="1976" state="veryHidden" r:id="rId1976"/>
    <sheet name="StartUp_1976" sheetId="1977" state="veryHidden" r:id="rId1977"/>
    <sheet name="StartUp_1977" sheetId="1978" state="veryHidden" r:id="rId1978"/>
    <sheet name="StartUp_1978" sheetId="1979" state="veryHidden" r:id="rId1979"/>
    <sheet name="StartUp_1979" sheetId="1980" state="veryHidden" r:id="rId1980"/>
    <sheet name="StartUp_1980" sheetId="1981" state="veryHidden" r:id="rId1981"/>
    <sheet name="StartUp_1981" sheetId="1982" state="veryHidden" r:id="rId1982"/>
    <sheet name="StartUp_1982" sheetId="1983" state="veryHidden" r:id="rId1983"/>
    <sheet name="StartUp_1983" sheetId="1984" state="veryHidden" r:id="rId1984"/>
    <sheet name="StartUp_1984" sheetId="1985" state="veryHidden" r:id="rId1985"/>
    <sheet name="StartUp_1985" sheetId="1986" state="veryHidden" r:id="rId1986"/>
    <sheet name="StartUp_1986" sheetId="1987" state="veryHidden" r:id="rId1987"/>
    <sheet name="StartUp_1987" sheetId="1988" state="veryHidden" r:id="rId1988"/>
    <sheet name="StartUp_1988" sheetId="1989" state="veryHidden" r:id="rId1989"/>
    <sheet name="StartUp_1989" sheetId="1990" state="veryHidden" r:id="rId1990"/>
    <sheet name="StartUp_1990" sheetId="1991" state="veryHidden" r:id="rId1991"/>
    <sheet name="StartUp_1991" sheetId="1992" state="veryHidden" r:id="rId1992"/>
    <sheet name="StartUp_1992" sheetId="1993" state="veryHidden" r:id="rId1993"/>
    <sheet name="StartUp_1993" sheetId="1994" state="veryHidden" r:id="rId1994"/>
    <sheet name="StartUp_1994" sheetId="1995" state="veryHidden" r:id="rId1995"/>
    <sheet name="StartUp_1995" sheetId="1996" state="veryHidden" r:id="rId1996"/>
    <sheet name="StartUp_1996" sheetId="1997" state="veryHidden" r:id="rId1997"/>
    <sheet name="StartUp_1997" sheetId="1998" state="veryHidden" r:id="rId1998"/>
    <sheet name="StartUp_1998" sheetId="1999" state="veryHidden" r:id="rId1999"/>
    <sheet name="StartUp_1999" sheetId="2000" state="veryHidden" r:id="rId2000"/>
    <sheet name="StartUp_2000" sheetId="2001" state="veryHidden" r:id="rId2001"/>
    <sheet name="StartUp_2001" sheetId="2002" state="veryHidden" r:id="rId2002"/>
    <sheet name="StartUp_2002" sheetId="2003" state="veryHidden" r:id="rId2003"/>
    <sheet name="StartUp_2003" sheetId="2004" state="veryHidden" r:id="rId2004"/>
    <sheet name="StartUp_2004" sheetId="2005" state="veryHidden" r:id="rId2005"/>
    <sheet name="StartUp_2005" sheetId="2006" state="veryHidden" r:id="rId2006"/>
    <sheet name="StartUp_2006" sheetId="2007" state="veryHidden" r:id="rId2007"/>
    <sheet name="StartUp_2007" sheetId="2008" state="veryHidden" r:id="rId2008"/>
    <sheet name="StartUp_2008" sheetId="2009" state="veryHidden" r:id="rId2009"/>
    <sheet name="StartUp_2009" sheetId="2010" state="veryHidden" r:id="rId2010"/>
    <sheet name="StartUp_2010" sheetId="2011" state="veryHidden" r:id="rId2011"/>
    <sheet name="StartUp_2011" sheetId="2012" state="veryHidden" r:id="rId2012"/>
    <sheet name="StartUp_2012" sheetId="2013" state="veryHidden" r:id="rId2013"/>
    <sheet name="StartUp_2013" sheetId="2014" state="veryHidden" r:id="rId2014"/>
    <sheet name="StartUp_2014" sheetId="2015" state="veryHidden" r:id="rId2015"/>
    <sheet name="StartUp_2015" sheetId="2016" state="veryHidden" r:id="rId2016"/>
    <sheet name="StartUp_2016" sheetId="2017" state="veryHidden" r:id="rId2017"/>
    <sheet name="StartUp_2017" sheetId="2018" state="veryHidden" r:id="rId2018"/>
    <sheet name="StartUp_2018" sheetId="2019" state="veryHidden" r:id="rId2019"/>
    <sheet name="StartUp_2019" sheetId="2020" state="veryHidden" r:id="rId2020"/>
    <sheet name="StartUp_2020" sheetId="2021" state="veryHidden" r:id="rId2021"/>
    <sheet name="StartUp_2021" sheetId="2022" state="veryHidden" r:id="rId2022"/>
    <sheet name="StartUp_2022" sheetId="2023" state="veryHidden" r:id="rId2023"/>
    <sheet name="StartUp_2023" sheetId="2024" state="veryHidden" r:id="rId2024"/>
    <sheet name="StartUp_2024" sheetId="2025" state="veryHidden" r:id="rId2025"/>
    <sheet name="StartUp_2025" sheetId="2026" state="veryHidden" r:id="rId2026"/>
    <sheet name="StartUp_2026" sheetId="2027" state="veryHidden" r:id="rId2027"/>
    <sheet name="StartUp_2027" sheetId="2028" state="veryHidden" r:id="rId2028"/>
    <sheet name="StartUp_2028" sheetId="2029" state="veryHidden" r:id="rId2029"/>
    <sheet name="StartUp_2029" sheetId="2030" state="veryHidden" r:id="rId2030"/>
    <sheet name="StartUp_2030" sheetId="2031" state="veryHidden" r:id="rId2031"/>
    <sheet name="StartUp_2031" sheetId="2032" state="veryHidden" r:id="rId2032"/>
    <sheet name="StartUp_2032" sheetId="2033" state="veryHidden" r:id="rId2033"/>
    <sheet name="StartUp_2033" sheetId="2034" state="veryHidden" r:id="rId2034"/>
    <sheet name="StartUp_2034" sheetId="2035" state="veryHidden" r:id="rId2035"/>
    <sheet name="StartUp_2035" sheetId="2036" state="veryHidden" r:id="rId2036"/>
    <sheet name="StartUp_2036" sheetId="2037" state="veryHidden" r:id="rId2037"/>
    <sheet name="StartUp_2037" sheetId="2038" state="veryHidden" r:id="rId2038"/>
    <sheet name="StartUp_2038" sheetId="2039" state="veryHidden" r:id="rId2039"/>
    <sheet name="StartUp_2039" sheetId="2040" state="veryHidden" r:id="rId2040"/>
    <sheet name="StartUp_2040" sheetId="2041" state="veryHidden" r:id="rId2041"/>
    <sheet name="StartUp_2041" sheetId="2042" state="veryHidden" r:id="rId2042"/>
    <sheet name="StartUp_2042" sheetId="2043" state="veryHidden" r:id="rId2043"/>
    <sheet name="StartUp_2043" sheetId="2044" state="veryHidden" r:id="rId2044"/>
    <sheet name="StartUp_2044" sheetId="2045" state="veryHidden" r:id="rId2045"/>
    <sheet name="StartUp_2045" sheetId="2046" state="veryHidden" r:id="rId2046"/>
    <sheet name="StartUp_2046" sheetId="2047" state="veryHidden" r:id="rId2047"/>
    <sheet name="StartUp_2047" sheetId="2048" state="veryHidden" r:id="rId2048"/>
    <sheet name="StartUp_2048" sheetId="2049" state="veryHidden" r:id="rId2049"/>
    <sheet name="StartUp_2049" sheetId="2050" state="veryHidden" r:id="rId2050"/>
    <sheet name="StartUp_2050" sheetId="2051" state="veryHidden" r:id="rId2051"/>
    <sheet name="StartUp_2051" sheetId="2052" state="veryHidden" r:id="rId2052"/>
    <sheet name="StartUp_2052" sheetId="2053" state="veryHidden" r:id="rId2053"/>
    <sheet name="StartUp_2053" sheetId="2054" state="veryHidden" r:id="rId2054"/>
    <sheet name="StartUp_2054" sheetId="2055" state="veryHidden" r:id="rId2055"/>
    <sheet name="StartUp_2055" sheetId="2056" state="veryHidden" r:id="rId2056"/>
    <sheet name="StartUp_2056" sheetId="2057" state="veryHidden" r:id="rId2057"/>
    <sheet name="StartUp_2057" sheetId="2058" state="veryHidden" r:id="rId2058"/>
    <sheet name="StartUp_2058" sheetId="2059" state="veryHidden" r:id="rId2059"/>
    <sheet name="StartUp_2059" sheetId="2060" state="veryHidden" r:id="rId2060"/>
    <sheet name="StartUp_2060" sheetId="2061" state="veryHidden" r:id="rId2061"/>
    <sheet name="StartUp_2061" sheetId="2062" state="veryHidden" r:id="rId2062"/>
    <sheet name="StartUp_2062" sheetId="2063" state="veryHidden" r:id="rId2063"/>
    <sheet name="StartUp_2063" sheetId="2064" state="veryHidden" r:id="rId2064"/>
    <sheet name="StartUp_2064" sheetId="2065" state="veryHidden" r:id="rId2065"/>
    <sheet name="StartUp_2065" sheetId="2066" state="veryHidden" r:id="rId2066"/>
    <sheet name="StartUp_2066" sheetId="2067" state="veryHidden" r:id="rId2067"/>
    <sheet name="StartUp_2067" sheetId="2068" state="veryHidden" r:id="rId2068"/>
    <sheet name="StartUp_2068" sheetId="2069" state="veryHidden" r:id="rId2069"/>
    <sheet name="StartUp_2069" sheetId="2070" state="veryHidden" r:id="rId2070"/>
    <sheet name="StartUp_2070" sheetId="2071" state="veryHidden" r:id="rId2071"/>
    <sheet name="StartUp_2071" sheetId="2072" state="veryHidden" r:id="rId2072"/>
    <sheet name="StartUp_2072" sheetId="2073" state="veryHidden" r:id="rId2073"/>
    <sheet name="StartUp_2073" sheetId="2074" state="veryHidden" r:id="rId2074"/>
    <sheet name="StartUp_2074" sheetId="2075" state="veryHidden" r:id="rId2075"/>
    <sheet name="StartUp_2075" sheetId="2076" state="veryHidden" r:id="rId2076"/>
    <sheet name="StartUp_2076" sheetId="2077" state="veryHidden" r:id="rId2077"/>
    <sheet name="StartUp_2077" sheetId="2078" state="veryHidden" r:id="rId2078"/>
    <sheet name="StartUp_2078" sheetId="2079" state="veryHidden" r:id="rId2079"/>
    <sheet name="StartUp_2079" sheetId="2080" state="veryHidden" r:id="rId2080"/>
    <sheet name="StartUp_2080" sheetId="2081" state="veryHidden" r:id="rId2081"/>
    <sheet name="StartUp_2081" sheetId="2082" state="veryHidden" r:id="rId2082"/>
    <sheet name="StartUp_2082" sheetId="2083" state="veryHidden" r:id="rId2083"/>
    <sheet name="StartUp_2083" sheetId="2084" state="veryHidden" r:id="rId2084"/>
    <sheet name="StartUp_2084" sheetId="2085" state="veryHidden" r:id="rId2085"/>
    <sheet name="StartUp_2085" sheetId="2086" state="veryHidden" r:id="rId2086"/>
    <sheet name="StartUp_2086" sheetId="2087" state="veryHidden" r:id="rId2087"/>
    <sheet name="StartUp_2087" sheetId="2088" state="veryHidden" r:id="rId2088"/>
    <sheet name="StartUp_2088" sheetId="2089" state="veryHidden" r:id="rId2089"/>
    <sheet name="StartUp_2089" sheetId="2090" state="veryHidden" r:id="rId2090"/>
    <sheet name="StartUp_2090" sheetId="2091" state="veryHidden" r:id="rId2091"/>
    <sheet name="StartUp_2091" sheetId="2092" state="veryHidden" r:id="rId2092"/>
    <sheet name="StartUp_2092" sheetId="2093" state="veryHidden" r:id="rId2093"/>
    <sheet name="StartUp_2093" sheetId="2094" state="veryHidden" r:id="rId2094"/>
    <sheet name="StartUp_2094" sheetId="2095" state="veryHidden" r:id="rId2095"/>
    <sheet name="StartUp_2095" sheetId="2096" state="veryHidden" r:id="rId2096"/>
    <sheet name="StartUp_2096" sheetId="2097" state="veryHidden" r:id="rId2097"/>
    <sheet name="StartUp_2097" sheetId="2098" state="veryHidden" r:id="rId2098"/>
    <sheet name="StartUp_2098" sheetId="2099" state="veryHidden" r:id="rId2099"/>
    <sheet name="StartUp_2099" sheetId="2100" state="veryHidden" r:id="rId2100"/>
    <sheet name="StartUp_2100" sheetId="2101" state="veryHidden" r:id="rId2101"/>
    <sheet name="StartUp_2101" sheetId="2102" state="veryHidden" r:id="rId2102"/>
    <sheet name="StartUp_2102" sheetId="2103" state="veryHidden" r:id="rId2103"/>
    <sheet name="StartUp_2103" sheetId="2104" state="veryHidden" r:id="rId2104"/>
    <sheet name="StartUp_2104" sheetId="2105" state="veryHidden" r:id="rId2105"/>
    <sheet name="StartUp_2105" sheetId="2106" state="veryHidden" r:id="rId2106"/>
    <sheet name="StartUp_2106" sheetId="2107" state="veryHidden" r:id="rId2107"/>
    <sheet name="StartUp_2107" sheetId="2108" state="veryHidden" r:id="rId2108"/>
    <sheet name="StartUp_2108" sheetId="2109" state="veryHidden" r:id="rId2109"/>
    <sheet name="StartUp_2109" sheetId="2110" state="veryHidden" r:id="rId2110"/>
    <sheet name="StartUp_2110" sheetId="2111" state="veryHidden" r:id="rId2111"/>
    <sheet name="StartUp_2111" sheetId="2112" state="veryHidden" r:id="rId2112"/>
    <sheet name="StartUp_2112" sheetId="2113" state="veryHidden" r:id="rId2113"/>
    <sheet name="StartUp_2113" sheetId="2114" state="veryHidden" r:id="rId2114"/>
    <sheet name="StartUp_2114" sheetId="2115" state="veryHidden" r:id="rId2115"/>
    <sheet name="StartUp_2115" sheetId="2116" state="veryHidden" r:id="rId2116"/>
    <sheet name="StartUp_2116" sheetId="2117" state="veryHidden" r:id="rId2117"/>
    <sheet name="StartUp_2117" sheetId="2118" state="veryHidden" r:id="rId2118"/>
    <sheet name="StartUp_2118" sheetId="2119" state="veryHidden" r:id="rId2119"/>
    <sheet name="StartUp_2119" sheetId="2120" state="veryHidden" r:id="rId2120"/>
    <sheet name="StartUp_2120" sheetId="2121" state="veryHidden" r:id="rId2121"/>
    <sheet name="StartUp_2121" sheetId="2122" state="veryHidden" r:id="rId2122"/>
    <sheet name="StartUp_2122" sheetId="2123" state="veryHidden" r:id="rId2123"/>
    <sheet name="StartUp_2123" sheetId="2124" state="veryHidden" r:id="rId2124"/>
    <sheet name="StartUp_2124" sheetId="2125" state="veryHidden" r:id="rId2125"/>
    <sheet name="StartUp_2125" sheetId="2126" state="veryHidden" r:id="rId2126"/>
    <sheet name="StartUp_2126" sheetId="2127" state="veryHidden" r:id="rId2127"/>
    <sheet name="StartUp_2127" sheetId="2128" state="veryHidden" r:id="rId2128"/>
    <sheet name="StartUp_2128" sheetId="2129" state="veryHidden" r:id="rId2129"/>
    <sheet name="StartUp_2129" sheetId="2130" state="veryHidden" r:id="rId2130"/>
    <sheet name="StartUp_2130" sheetId="2131" state="veryHidden" r:id="rId2131"/>
    <sheet name="StartUp_2131" sheetId="2132" state="veryHidden" r:id="rId2132"/>
    <sheet name="StartUp_2132" sheetId="2133" state="veryHidden" r:id="rId2133"/>
    <sheet name="StartUp_2133" sheetId="2134" state="veryHidden" r:id="rId2134"/>
    <sheet name="StartUp_2134" sheetId="2135" state="veryHidden" r:id="rId2135"/>
    <sheet name="StartUp_2135" sheetId="2136" state="veryHidden" r:id="rId2136"/>
    <sheet name="StartUp_2136" sheetId="2137" state="veryHidden" r:id="rId2137"/>
    <sheet name="StartUp_2137" sheetId="2138" state="veryHidden" r:id="rId2138"/>
    <sheet name="StartUp_2138" sheetId="2139" state="veryHidden" r:id="rId2139"/>
    <sheet name="StartUp_2139" sheetId="2140" state="veryHidden" r:id="rId2140"/>
    <sheet name="StartUp_2140" sheetId="2141" state="veryHidden" r:id="rId2141"/>
    <sheet name="StartUp_2141" sheetId="2142" state="veryHidden" r:id="rId2142"/>
    <sheet name="StartUp_2142" sheetId="2143" state="veryHidden" r:id="rId2143"/>
    <sheet name="StartUp_2143" sheetId="2144" state="veryHidden" r:id="rId2144"/>
    <sheet name="StartUp_2144" sheetId="2145" state="veryHidden" r:id="rId2145"/>
    <sheet name="StartUp_2145" sheetId="2146" state="veryHidden" r:id="rId2146"/>
    <sheet name="StartUp_2146" sheetId="2147" state="veryHidden" r:id="rId2147"/>
    <sheet name="StartUp_2147" sheetId="2148" state="veryHidden" r:id="rId2148"/>
    <sheet name="StartUp_2148" sheetId="2149" state="veryHidden" r:id="rId2149"/>
    <sheet name="StartUp_2149" sheetId="2150" state="veryHidden" r:id="rId2150"/>
    <sheet name="StartUp_2150" sheetId="2151" state="veryHidden" r:id="rId2151"/>
    <sheet name="StartUp_2151" sheetId="2152" state="veryHidden" r:id="rId2152"/>
    <sheet name="StartUp_2152" sheetId="2153" state="veryHidden" r:id="rId2153"/>
    <sheet name="StartUp_2153" sheetId="2154" state="veryHidden" r:id="rId2154"/>
    <sheet name="StartUp_2154" sheetId="2155" state="veryHidden" r:id="rId2155"/>
    <sheet name="StartUp_2155" sheetId="2156" state="veryHidden" r:id="rId2156"/>
    <sheet name="StartUp_2156" sheetId="2157" state="veryHidden" r:id="rId2157"/>
    <sheet name="StartUp_2157" sheetId="2158" state="veryHidden" r:id="rId2158"/>
    <sheet name="StartUp_2158" sheetId="2159" state="veryHidden" r:id="rId2159"/>
    <sheet name="StartUp_2159" sheetId="2160" state="veryHidden" r:id="rId2160"/>
    <sheet name="StartUp_2160" sheetId="2161" state="veryHidden" r:id="rId2161"/>
    <sheet name="StartUp_2161" sheetId="2162" state="veryHidden" r:id="rId2162"/>
    <sheet name="StartUp_2162" sheetId="2163" state="veryHidden" r:id="rId2163"/>
    <sheet name="StartUp_2163" sheetId="2164" state="veryHidden" r:id="rId2164"/>
    <sheet name="StartUp_2164" sheetId="2165" state="veryHidden" r:id="rId2165"/>
    <sheet name="StartUp_2165" sheetId="2166" state="veryHidden" r:id="rId2166"/>
    <sheet name="StartUp_2166" sheetId="2167" state="veryHidden" r:id="rId2167"/>
    <sheet name="StartUp_2167" sheetId="2168" state="veryHidden" r:id="rId2168"/>
    <sheet name="StartUp_2168" sheetId="2169" state="veryHidden" r:id="rId2169"/>
    <sheet name="StartUp_2169" sheetId="2170" state="veryHidden" r:id="rId2170"/>
    <sheet name="StartUp_2170" sheetId="2171" state="veryHidden" r:id="rId2171"/>
    <sheet name="StartUp_2171" sheetId="2172" state="veryHidden" r:id="rId2172"/>
    <sheet name="StartUp_2172" sheetId="2173" state="veryHidden" r:id="rId2173"/>
    <sheet name="StartUp_2173" sheetId="2174" state="veryHidden" r:id="rId2174"/>
    <sheet name="1一般收入" sheetId="2213" r:id="rId2175"/>
    <sheet name="3一般支出" sheetId="2214" r:id="rId2176"/>
    <sheet name="5一般平衡" sheetId="2215" r:id="rId2177"/>
    <sheet name="6本级一般收入" sheetId="2178" r:id="rId2178"/>
    <sheet name="8本级一般支出" sheetId="2179" r:id="rId2179"/>
    <sheet name="10本级一般平衡" sheetId="2180" r:id="rId2180"/>
    <sheet name="11经济分类决算表" sheetId="2216" r:id="rId2181"/>
    <sheet name="12税收返还分地区" sheetId="2182" r:id="rId2182"/>
    <sheet name="13一般性转移支付分地区" sheetId="2183" r:id="rId2183"/>
    <sheet name="14.专项转移支付分地区" sheetId="2184" r:id="rId2184"/>
    <sheet name="15.返还性支出分项目" sheetId="2185" r:id="rId2185"/>
    <sheet name="16.一般性转移支付分项目" sheetId="2186" r:id="rId2186"/>
    <sheet name="17.专项转移支付分项目" sheetId="2187" r:id="rId2187"/>
    <sheet name="18.基本建设支出" sheetId="2188" r:id="rId2188"/>
    <sheet name="20一般债务限额及余额表" sheetId="2217" r:id="rId2189"/>
    <sheet name="21一般债券发行及还本付息表 " sheetId="2218" r:id="rId2190"/>
    <sheet name="22新增一般债券使用表" sheetId="2191" r:id="rId2191"/>
    <sheet name="24基金收入" sheetId="2219" r:id="rId2192"/>
    <sheet name="26基金支出" sheetId="2220" r:id="rId2193"/>
    <sheet name="28本级基金收入" sheetId="2194" r:id="rId2194"/>
    <sheet name="30本级基金支出 " sheetId="2195" r:id="rId2195"/>
    <sheet name="32.基金对下转移支付" sheetId="2196" r:id="rId2196"/>
    <sheet name="33专项债务限额" sheetId="2197" r:id="rId2197"/>
    <sheet name="34专项债券发行表" sheetId="2198" r:id="rId2198"/>
    <sheet name="35新增专项债券使用表" sheetId="2199" r:id="rId2199"/>
    <sheet name="37浑南区国资收入" sheetId="2221" r:id="rId2200"/>
    <sheet name="38浑南区国资支出" sheetId="2222" r:id="rId2201"/>
    <sheet name="40本级国资收入" sheetId="2202" r:id="rId2202"/>
    <sheet name="41本级国资支出" sheetId="2203" r:id="rId2203"/>
    <sheet name="43国资对下转移支付分地区" sheetId="2204" r:id="rId2204"/>
    <sheet name="44浑南区社保收入" sheetId="2223" r:id="rId2205"/>
    <sheet name="46浑南区社保支出 " sheetId="2224" r:id="rId2206"/>
    <sheet name="48区本级社保收入" sheetId="2207" r:id="rId2207"/>
    <sheet name="50区本级社保支出" sheetId="2208" r:id="rId2208"/>
    <sheet name="52浑南区社保结余" sheetId="2209" r:id="rId2209"/>
    <sheet name="53区本级社保结余" sheetId="2210" r:id="rId2210"/>
    <sheet name="54浑南区2022年财政收入决算表" sheetId="2225" r:id="rId2211"/>
    <sheet name="55浑南区2022年财政支出决算表 " sheetId="2226" r:id="rId2212"/>
  </sheets>
  <externalReferences>
    <externalReference r:id="rId2214"/>
    <externalReference r:id="rId2215"/>
    <externalReference r:id="rId2216"/>
    <externalReference r:id="rId2217"/>
    <externalReference r:id="rId2218"/>
    <externalReference r:id="rId2219"/>
    <externalReference r:id="rId2220"/>
  </externalReferences>
  <definedNames>
    <definedName name="_xlnm._FilterDatabase" localSheetId="2175" hidden="1">'3一般支出'!$5:$1317</definedName>
    <definedName name="_xlnm._FilterDatabase" localSheetId="2194" hidden="1">'30本级基金支出 '!$A$4:$J$5</definedName>
    <definedName name="_xlnm._FilterDatabase" localSheetId="2178" hidden="1">'8本级一般支出'!$A$4:$J$31</definedName>
    <definedName name="_Order1" hidden="1">255</definedName>
    <definedName name="_Order2" hidden="1">255</definedName>
    <definedName name="a">#REF!</definedName>
    <definedName name="aaaa">#REF!</definedName>
    <definedName name="bbbb">#REF!</definedName>
    <definedName name="cbj">'[1]02.市指标录入'!$L$3:$L$65512</definedName>
    <definedName name="data">#REF!</definedName>
    <definedName name="Database" hidden="1">[2]PKx!$A$1:$AP$622</definedName>
    <definedName name="database2">#REF!</definedName>
    <definedName name="database3">#REF!</definedName>
    <definedName name="fcgyj">'[1]02.市指标录入'!$K$3:$K$65512</definedName>
    <definedName name="gxxe2003">'[3]P1012001'!$A$6:$E$117</definedName>
    <definedName name="gxxe20032">'[3]P1012001'!$A$6:$E$117</definedName>
    <definedName name="hhhh">#REF!</definedName>
    <definedName name="jzzj">'[1]02.市指标录入'!$M$3:$M$65512</definedName>
    <definedName name="kkkk">#REF!</definedName>
    <definedName name="mmmm">#REF!</definedName>
    <definedName name="mmmmm">[4]基础编码!$H$2:$H$3</definedName>
    <definedName name="mmmmmm">[4]基础编码!$S$2:$S$9</definedName>
    <definedName name="_xlnm.Print_Area" localSheetId="2179">'10本级一般平衡'!$A$1:$E$5</definedName>
    <definedName name="_xlnm.Print_Area" localSheetId="2177">'6本级一般收入'!$A$1:$H$6</definedName>
    <definedName name="_xlnm.Print_Titles" localSheetId="2185">'16.一般性转移支付分项目'!$1:4</definedName>
    <definedName name="_xlnm.Print_Titles" localSheetId="2186">'17.专项转移支付分项目'!$1:3</definedName>
    <definedName name="_xlnm.Print_Titles" localSheetId="2187">'18.基本建设支出'!$1:4</definedName>
    <definedName name="_xlnm.Print_Titles" localSheetId="2193">'28本级基金收入'!$1:4</definedName>
    <definedName name="_xlnm.Print_Titles" localSheetId="2194">'30本级基金支出 '!#REF!</definedName>
    <definedName name="_xlnm.Print_Titles" localSheetId="2195">'32.基金对下转移支付'!$1:3</definedName>
    <definedName name="_xlnm.Print_Titles" localSheetId="2201">'40本级国资收入'!$1:4</definedName>
    <definedName name="_xlnm.Print_Titles" localSheetId="2207">'50区本级社保支出'!$1:4</definedName>
    <definedName name="_xlnm.Print_Titles" localSheetId="2177">'6本级一般收入'!$1:4</definedName>
    <definedName name="_xlnm.Print_Titles" localSheetId="2178">'8本级一般支出'!$1:5</definedName>
    <definedName name="_xlnm.Print_Titles">#N/A</definedName>
    <definedName name="Pub_t_Division">#REF!</definedName>
    <definedName name="qqqq">#REF!</definedName>
    <definedName name="qwawqwqwq">#REF!</definedName>
    <definedName name="sbzhxm">'[1]02.市指标录入'!$D$3:$D$65512</definedName>
    <definedName name="sybxjjtq">'[1]02.市指标录入'!$P$3:$P$65512</definedName>
    <definedName name="szbwh">'[1]01.省指标录入'!$F$1:$F$65536</definedName>
    <definedName name="uuuu">#REF!</definedName>
    <definedName name="wwwww">#REF!</definedName>
    <definedName name="xm">[1]大专项生成表底稿!$E$5:$E$67</definedName>
    <definedName name="xzxsf">'[1]02.市指标录入'!$J$3:$J$65512</definedName>
    <definedName name="ysn">'[1]02.市指标录入'!$I$3:$I$65512</definedName>
    <definedName name="yswsr">'[1]02.市指标录入'!$N$3:$N$65512</definedName>
    <definedName name="zhbzzj">'[1]02.市指标录入'!$O$3:$O$65512</definedName>
    <definedName name="阿">#REF!</definedName>
    <definedName name="残保金">'[5]2014年大专项执行明细'!$J$4:$J$248</definedName>
    <definedName name="大专项项目">#REF!</definedName>
    <definedName name="大专项序号">'[5]2014年大专项预算'!$A$9:$A$84</definedName>
    <definedName name="福彩公益金">'[5]2014年大专项执行明细'!$I$4:$I$248</definedName>
    <definedName name="合计">'[5]2014年大专项执行明细'!$F$4:$F$248</definedName>
    <definedName name="汇率">#REF!</definedName>
    <definedName name="录入表序号">'[5]2014年大专项执行明细'!$B$4:$B$248</definedName>
    <definedName name="培训考核">#REF!</definedName>
    <definedName name="培训类别">#REF!</definedName>
    <definedName name="培训形式">#REF!</definedName>
    <definedName name="全额差额比例">'[6]C01-1'!#REF!</definedName>
    <definedName name="社会保险基金提取和行政性收费等">'[5]2014年大专项执行明细'!$H$4:$H$248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失业保险基金提取">'[5]2014年大专项执行明细'!$M$4:$M$248</definedName>
    <definedName name="四季度">'[7]C01-1'!#REF!</definedName>
    <definedName name="项目名称">'[5]2014年大专项预算'!$B$9:$B$84</definedName>
    <definedName name="项目名称编号对应表">'[5]2014年大专项预算'!$B$10:$C$84</definedName>
    <definedName name="性别">[4]基础编码!$H$2:$H$3</definedName>
    <definedName name="序号专项名称对应表">'[5]2014年大专项预算'!$A$9:$B$84</definedName>
    <definedName name="学历">[4]基础编码!$S$2:$S$9</definedName>
    <definedName name="预算内">'[5]2014年大专项执行明细'!$G$4:$G$248</definedName>
    <definedName name="预算外收入">'[5]2014年大专项执行明细'!$K$4:$K$248</definedName>
    <definedName name="专户补助资金">'[5]2014年大专项执行明细'!$L$4:$L$248</definedName>
    <definedName name="_xlnm.Print_Titles" localSheetId="2174">'1一般收入'!$1:4</definedName>
    <definedName name="_xlnm.Print_Titles" localSheetId="2175">'3一般支出'!$1:4</definedName>
    <definedName name="_xlnm.Print_Area" localSheetId="2176">'5一般平衡'!$A$1:$E$17</definedName>
    <definedName name="_xlnm.Print_Area" localSheetId="2191">'24基金收入'!$A$1:$J$29</definedName>
    <definedName name="_xlnm.Print_Titles" localSheetId="2191">'24基金收入'!$1:4</definedName>
    <definedName name="_xlnm.Print_Area" localSheetId="2192">'26基金支出'!$B$1:$K$113</definedName>
    <definedName name="_xlnm.Print_Area" localSheetId="2199">'37浑南区国资收入'!$A$1:$J$36</definedName>
    <definedName name="_xlnm.Print_Titles" localSheetId="2199">'37浑南区国资收入'!$1:4</definedName>
    <definedName name="_xlnm.Print_Area" localSheetId="2200">'38浑南区国资支出'!$B$1:$K$18</definedName>
    <definedName name="_xlnm.Print_Area" localSheetId="2205">'46浑南区社保支出 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<sst xmlns="http://schemas.openxmlformats.org/spreadsheetml/2006/main" count="2034" uniqueCount="1427">
  <si>
    <t>2023年浑南区一般公共预算收入决算表</t>
  </si>
  <si>
    <t>单位：万元</t>
  </si>
  <si>
    <t>预  算  科  目</t>
  </si>
  <si>
    <t>2022年决算</t>
  </si>
  <si>
    <t>2023年
年初预算</t>
  </si>
  <si>
    <t>2023年
调整预算</t>
  </si>
  <si>
    <t>2023年决算</t>
  </si>
  <si>
    <t>2023年决算完成年初预算%</t>
  </si>
  <si>
    <t>2023年决算完成调整预算%</t>
  </si>
  <si>
    <t>2023年决算比2022年决算</t>
  </si>
  <si>
    <t>增减额</t>
  </si>
  <si>
    <t>增减%</t>
  </si>
  <si>
    <t>一般公共预算收入合计</t>
  </si>
  <si>
    <t>一、税收收入</t>
  </si>
  <si>
    <t>　　增值税</t>
  </si>
  <si>
    <t>*</t>
  </si>
  <si>
    <t>　　消费税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</si>
  <si>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</si>
  <si>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</si>
  <si>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</si>
  <si>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</si>
  <si>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</si>
  <si>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</si>
  <si>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</si>
  <si>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</si>
  <si>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</si>
  <si>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</si>
  <si>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</si>
  <si>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 xml:space="preserve">    环境保护税</t>
  </si>
  <si>
    <t>　　其他税收收入</t>
  </si>
  <si>
    <t>二、非税收入</t>
  </si>
  <si>
    <t>　　专项收入</t>
  </si>
  <si>
    <t xml:space="preserve">      其中：排污费收入</t>
  </si>
  <si>
    <t xml:space="preserve">            水资源费收入</t>
  </si>
  <si>
    <t xml:space="preserve">      其中：教育费附加收入</t>
  </si>
  <si>
    <t xml:space="preserve">            地方教育附加收入</t>
  </si>
  <si>
    <t xml:space="preserve">            文化事业建设费收入</t>
  </si>
  <si>
    <t xml:space="preserve">            残疾人就业保障金收入</t>
  </si>
  <si>
    <t xml:space="preserve">            农田水利建设资金收入</t>
  </si>
  <si>
    <t xml:space="preserve">            森林植被恢复费</t>
  </si>
  <si>
    <t xml:space="preserve">            教育资金</t>
  </si>
  <si>
    <t xml:space="preserve">            育林基金收入</t>
  </si>
  <si>
    <t>　　行政事业性收费等收入</t>
  </si>
  <si>
    <t>　　国有资本经营收入</t>
  </si>
  <si>
    <t>　　国有资源（资产）有偿使用收入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</si>
  <si>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政府住房基金收入</t>
    </r>
  </si>
  <si>
    <t>　　其他收入</t>
  </si>
  <si>
    <t>注：加注*号的请参见《关于2023年浑南区一般公共预算收入决算的说明》</t>
  </si>
  <si>
    <t>2023年浑南区一般公共预算支出决算表</t>
  </si>
  <si>
    <t>2023年决算比2022年决算支出数</t>
  </si>
  <si>
    <t>同期</t>
  </si>
  <si>
    <t>一般公共预算支出合计</t>
  </si>
  <si>
    <t>一、一般公共服务支出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</si>
  <si>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</si>
  <si>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</si>
  <si>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</si>
  <si>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</si>
  <si>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</si>
  <si>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</si>
  <si>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</si>
  <si>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</si>
  <si>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</si>
  <si>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</si>
  <si>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</si>
  <si>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</si>
  <si>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</si>
  <si>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</si>
  <si>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</si>
  <si>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</si>
  <si>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</si>
  <si>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</si>
  <si>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</si>
  <si>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</si>
  <si>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</si>
  <si>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</si>
  <si>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</si>
  <si>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</si>
  <si>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</si>
  <si>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</si>
  <si>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</si>
  <si>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</si>
  <si>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</si>
  <si>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</si>
  <si>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</si>
  <si>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</si>
  <si>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</si>
  <si>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</si>
  <si>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</si>
  <si>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</si>
  <si>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</si>
  <si>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</si>
  <si>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</si>
  <si>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</si>
  <si>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</si>
  <si>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</si>
  <si>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</si>
  <si>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</si>
  <si>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</si>
  <si>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</si>
  <si>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</si>
  <si>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</si>
  <si>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</si>
  <si>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</si>
  <si>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</si>
  <si>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</si>
  <si>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</si>
  <si>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</si>
  <si>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</si>
  <si>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</si>
  <si>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</si>
  <si>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</si>
  <si>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</si>
  <si>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</si>
  <si>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</si>
  <si>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</si>
  <si>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</si>
  <si>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</si>
  <si>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</si>
  <si>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</si>
  <si>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</si>
  <si>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</si>
  <si>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</si>
  <si>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</si>
  <si>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</si>
  <si>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</si>
  <si>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</si>
  <si>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</si>
  <si>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</si>
  <si>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</si>
  <si>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</si>
  <si>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</si>
  <si>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</si>
  <si>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</si>
  <si>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</si>
  <si>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</si>
  <si>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</si>
  <si>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</si>
  <si>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</si>
  <si>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</si>
  <si>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</si>
  <si>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</si>
  <si>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</si>
  <si>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</si>
  <si>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</si>
  <si>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</si>
  <si>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</si>
  <si>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</si>
  <si>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</si>
  <si>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</si>
  <si>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</si>
  <si>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</si>
  <si>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</si>
  <si>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</si>
  <si>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</si>
  <si>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</si>
  <si>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</si>
  <si>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</si>
  <si>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</si>
  <si>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</si>
  <si>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</si>
  <si>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</si>
  <si>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</si>
  <si>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</si>
  <si>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</si>
  <si>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</si>
  <si>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</si>
  <si>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</si>
  <si>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</si>
  <si>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</si>
  <si>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</si>
  <si>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</si>
  <si>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</si>
  <si>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</si>
  <si>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</si>
  <si>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</si>
  <si>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</si>
  <si>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</si>
  <si>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</si>
  <si>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</si>
  <si>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</si>
  <si>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</si>
  <si>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二、外交支出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</si>
  <si>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</si>
  <si>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</si>
  <si>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</si>
  <si>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</si>
  <si>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</si>
  <si>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</si>
  <si>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</si>
  <si>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</si>
  <si>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</si>
  <si>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</si>
  <si>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</si>
  <si>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</si>
  <si>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</si>
  <si>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</si>
  <si>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</si>
  <si>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</si>
  <si>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</si>
  <si>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</si>
  <si>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</si>
  <si>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</si>
  <si>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</si>
  <si>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</si>
  <si>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</si>
  <si>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</si>
  <si>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</si>
  <si>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</si>
  <si>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</si>
  <si>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</si>
  <si>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</si>
  <si>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</si>
  <si>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三、国防支出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</si>
  <si>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</si>
  <si>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</si>
  <si>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</si>
  <si>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</si>
  <si>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</si>
  <si>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</si>
  <si>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</si>
  <si>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</si>
  <si>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</si>
  <si>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</si>
  <si>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</si>
  <si>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</si>
  <si>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</si>
  <si>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</si>
  <si>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</si>
  <si>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</si>
  <si>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</si>
  <si>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</si>
  <si>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四、公共安全支出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</si>
  <si>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</si>
  <si>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</si>
  <si>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</si>
  <si>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</si>
  <si>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</si>
  <si>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</si>
  <si>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</si>
  <si>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</si>
  <si>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</si>
  <si>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</si>
  <si>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</si>
  <si>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</si>
  <si>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</si>
  <si>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</si>
  <si>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</si>
  <si>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</si>
  <si>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</si>
  <si>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</si>
  <si>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</si>
  <si>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</si>
  <si>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</si>
  <si>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</si>
  <si>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</si>
  <si>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</si>
  <si>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</si>
  <si>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</si>
  <si>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</si>
  <si>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</si>
  <si>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</si>
  <si>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</si>
  <si>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</si>
  <si>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</si>
  <si>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</si>
  <si>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</si>
  <si>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</si>
  <si>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</si>
  <si>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</si>
  <si>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</si>
  <si>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</si>
  <si>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</si>
  <si>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</si>
  <si>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</si>
  <si>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</si>
  <si>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</si>
  <si>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</si>
  <si>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</si>
  <si>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</si>
  <si>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</si>
  <si>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</si>
  <si>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</si>
  <si>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五、教育支出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</si>
  <si>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</si>
  <si>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</si>
  <si>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</si>
  <si>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</si>
  <si>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</si>
  <si>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</si>
  <si>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</si>
  <si>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</si>
  <si>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</si>
  <si>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</si>
  <si>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</si>
  <si>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</si>
  <si>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</si>
  <si>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</si>
  <si>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</si>
  <si>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</si>
  <si>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</si>
  <si>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</si>
  <si>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</si>
  <si>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</si>
  <si>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</si>
  <si>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</si>
  <si>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</si>
  <si>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</si>
  <si>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</si>
  <si>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</si>
  <si>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</si>
  <si>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</si>
  <si>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</si>
  <si>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</si>
  <si>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</si>
  <si>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</si>
  <si>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</si>
  <si>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</si>
  <si>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</si>
  <si>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</si>
  <si>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</si>
  <si>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</si>
  <si>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</si>
  <si>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</si>
  <si>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</si>
  <si>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</si>
  <si>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</si>
  <si>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</si>
  <si>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</si>
  <si>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</si>
  <si>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</si>
  <si>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</si>
  <si>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六、科学技术支出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</si>
  <si>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</si>
  <si>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</si>
  <si>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</si>
  <si>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</si>
  <si>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</si>
  <si>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</si>
  <si>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</si>
  <si>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</si>
  <si>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</si>
  <si>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</si>
  <si>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</si>
  <si>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</si>
  <si>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</si>
  <si>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</si>
  <si>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</si>
  <si>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</si>
  <si>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</si>
  <si>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</si>
  <si>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</si>
  <si>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</si>
  <si>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</si>
  <si>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</si>
  <si>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</si>
  <si>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</si>
  <si>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</si>
  <si>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</si>
  <si>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</si>
  <si>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</si>
  <si>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</si>
  <si>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</si>
  <si>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</si>
  <si>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</si>
  <si>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</si>
  <si>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</si>
  <si>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</si>
  <si>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</si>
  <si>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</si>
  <si>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</si>
  <si>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</si>
  <si>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</si>
  <si>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</si>
  <si>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</si>
  <si>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</si>
  <si>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</si>
  <si>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</si>
  <si>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</si>
  <si>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</si>
  <si>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</si>
  <si>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七、文化旅游体育与传媒支出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</si>
  <si>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</si>
  <si>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</si>
  <si>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</si>
  <si>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</si>
  <si>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</si>
  <si>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</si>
  <si>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</si>
  <si>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</si>
  <si>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</si>
  <si>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</si>
  <si>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</si>
  <si>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</si>
  <si>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</si>
  <si>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</si>
  <si>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</si>
  <si>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</si>
  <si>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</si>
  <si>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</si>
  <si>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</si>
  <si>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</si>
  <si>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</si>
  <si>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</si>
  <si>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</si>
  <si>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</si>
  <si>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</si>
  <si>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</si>
  <si>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</si>
  <si>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</si>
  <si>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</si>
  <si>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</si>
  <si>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</si>
  <si>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</si>
  <si>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</si>
  <si>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</si>
  <si>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</si>
  <si>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</si>
  <si>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</si>
  <si>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</si>
  <si>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</si>
  <si>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</si>
  <si>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</si>
  <si>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八、社会保障和就业支出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</si>
  <si>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</si>
  <si>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</si>
  <si>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</si>
  <si>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</si>
  <si>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</si>
  <si>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</si>
  <si>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</si>
  <si>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</si>
  <si>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</si>
  <si>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</si>
  <si>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</si>
  <si>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</si>
  <si>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</si>
  <si>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</si>
  <si>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</si>
  <si>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</si>
  <si>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</si>
  <si>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</si>
  <si>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</si>
  <si>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</si>
  <si>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</si>
  <si>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</si>
  <si>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</si>
  <si>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</si>
  <si>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</si>
  <si>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</si>
  <si>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</si>
  <si>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</si>
  <si>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</si>
  <si>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</si>
  <si>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</si>
  <si>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</si>
  <si>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</si>
  <si>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</si>
  <si>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</si>
  <si>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</si>
  <si>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</si>
  <si>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</si>
  <si>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</si>
  <si>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</si>
  <si>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</si>
  <si>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</si>
  <si>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</si>
  <si>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</si>
  <si>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</si>
  <si>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</si>
  <si>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</si>
  <si>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</si>
  <si>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</si>
  <si>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</si>
  <si>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</si>
  <si>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</si>
  <si>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</si>
  <si>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</si>
  <si>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</si>
  <si>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</si>
  <si>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</si>
  <si>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</si>
  <si>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</si>
  <si>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</si>
  <si>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</si>
  <si>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</si>
  <si>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</si>
  <si>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</si>
  <si>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</si>
  <si>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</si>
  <si>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</si>
  <si>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</si>
  <si>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</si>
  <si>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</si>
  <si>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</si>
  <si>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</si>
  <si>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</si>
  <si>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</si>
  <si>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</si>
  <si>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</si>
  <si>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</si>
  <si>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</si>
  <si>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</si>
  <si>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</si>
  <si>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</si>
  <si>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</si>
  <si>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</si>
  <si>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</si>
  <si>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</si>
  <si>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</si>
  <si>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</si>
  <si>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</si>
  <si>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</si>
  <si>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</si>
  <si>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</si>
  <si>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</si>
  <si>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</si>
  <si>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</si>
  <si>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</si>
  <si>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</si>
  <si>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</si>
  <si>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</si>
  <si>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</si>
  <si>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</si>
  <si>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</si>
  <si>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</si>
  <si>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</si>
  <si>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</si>
  <si>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</si>
  <si>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</si>
  <si>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</si>
  <si>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</si>
  <si>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九、卫生健康支出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</si>
  <si>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</si>
  <si>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</si>
  <si>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</si>
  <si>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</si>
  <si>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</si>
  <si>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</si>
  <si>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</si>
  <si>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</si>
  <si>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</si>
  <si>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</si>
  <si>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</si>
  <si>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</si>
  <si>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</si>
  <si>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</si>
  <si>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</si>
  <si>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</si>
  <si>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</si>
  <si>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</si>
  <si>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</si>
  <si>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</si>
  <si>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</si>
  <si>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</si>
  <si>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</si>
  <si>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</si>
  <si>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</si>
  <si>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</si>
  <si>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</si>
  <si>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</si>
  <si>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</si>
  <si>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</si>
  <si>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</si>
  <si>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</si>
  <si>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</si>
  <si>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</si>
  <si>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</si>
  <si>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</si>
  <si>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</si>
  <si>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</si>
  <si>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</si>
  <si>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</si>
  <si>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</si>
  <si>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</si>
  <si>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</si>
  <si>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</si>
  <si>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</si>
  <si>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</si>
  <si>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</si>
  <si>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</si>
  <si>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</si>
  <si>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</si>
  <si>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</si>
  <si>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</si>
  <si>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</si>
  <si>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</si>
  <si>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</si>
  <si>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</si>
  <si>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</si>
  <si>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</si>
  <si>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</si>
  <si>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</si>
  <si>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</si>
  <si>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</si>
  <si>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</si>
  <si>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</si>
  <si>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十、节能环保支出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</si>
  <si>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</si>
  <si>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</si>
  <si>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</si>
  <si>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</si>
  <si>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</si>
  <si>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</si>
  <si>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</si>
  <si>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</si>
  <si>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</si>
  <si>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</si>
  <si>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</si>
  <si>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</si>
  <si>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</si>
  <si>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</si>
  <si>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</si>
  <si>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</si>
  <si>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</si>
  <si>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</si>
  <si>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</si>
  <si>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</si>
  <si>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</si>
  <si>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</si>
  <si>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</si>
  <si>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</si>
  <si>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</si>
  <si>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</si>
  <si>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</si>
  <si>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</si>
  <si>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</si>
  <si>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</si>
  <si>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</si>
  <si>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</si>
  <si>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</si>
  <si>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</si>
  <si>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</si>
  <si>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</si>
  <si>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</si>
  <si>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</si>
  <si>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</si>
  <si>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</si>
  <si>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</si>
  <si>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</si>
  <si>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</si>
  <si>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</si>
  <si>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</si>
  <si>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</si>
  <si>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</si>
  <si>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</si>
  <si>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</si>
  <si>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</si>
  <si>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</si>
  <si>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</si>
  <si>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</si>
  <si>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</si>
  <si>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</si>
  <si>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</si>
  <si>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</si>
  <si>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</si>
  <si>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</si>
  <si>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</si>
  <si>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</si>
  <si>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</si>
  <si>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</si>
  <si>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</si>
  <si>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</si>
  <si>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</si>
  <si>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</si>
  <si>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</si>
  <si>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十一、城乡社区支出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</si>
  <si>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</si>
  <si>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</si>
  <si>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</si>
  <si>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</si>
  <si>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</si>
  <si>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</si>
  <si>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</si>
  <si>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</si>
  <si>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</si>
  <si>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</si>
  <si>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</si>
  <si>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</si>
  <si>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</si>
  <si>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</si>
  <si>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</si>
  <si>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</si>
  <si>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</si>
  <si>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</si>
  <si>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</si>
  <si>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十二、农林水支出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</si>
  <si>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</si>
  <si>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</si>
  <si>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</si>
  <si>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</si>
  <si>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</si>
  <si>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</si>
  <si>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</si>
  <si>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</si>
  <si>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</si>
  <si>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</si>
  <si>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</si>
  <si>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</si>
  <si>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</si>
  <si>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</si>
  <si>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</si>
  <si>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</si>
  <si>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</si>
  <si>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</si>
  <si>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</si>
  <si>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</si>
  <si>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</si>
  <si>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</si>
  <si>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</si>
  <si>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</si>
  <si>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</si>
  <si>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</si>
  <si>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</si>
  <si>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</si>
  <si>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</si>
  <si>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</si>
  <si>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</si>
  <si>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</si>
  <si>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</si>
  <si>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</si>
  <si>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</si>
  <si>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</si>
  <si>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</si>
  <si>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</si>
  <si>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</si>
  <si>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</si>
  <si>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</si>
  <si>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</si>
  <si>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</si>
  <si>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</si>
  <si>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</si>
  <si>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</si>
  <si>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水行政执法监督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</si>
  <si>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</si>
  <si>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</si>
  <si>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</si>
  <si>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</si>
  <si>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</si>
  <si>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</si>
  <si>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</si>
  <si>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</si>
  <si>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</si>
  <si>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</si>
  <si>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</si>
  <si>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</si>
  <si>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</si>
  <si>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</si>
  <si>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</si>
  <si>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</si>
  <si>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</si>
  <si>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</si>
  <si>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</si>
  <si>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</si>
  <si>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</si>
  <si>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</si>
  <si>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</si>
  <si>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</si>
  <si>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</si>
  <si>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</si>
  <si>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</si>
  <si>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</si>
  <si>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</si>
  <si>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</si>
  <si>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</si>
  <si>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</si>
  <si>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</si>
  <si>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</si>
  <si>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</si>
  <si>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</si>
  <si>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</si>
  <si>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</si>
  <si>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</si>
  <si>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</si>
  <si>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</si>
  <si>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</si>
  <si>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</si>
  <si>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十三、交通运输支出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</si>
  <si>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</si>
  <si>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</si>
  <si>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</si>
  <si>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</si>
  <si>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</si>
  <si>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</si>
  <si>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</si>
  <si>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</si>
  <si>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</si>
  <si>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</si>
  <si>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</si>
  <si>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</si>
  <si>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</si>
  <si>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</si>
  <si>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</si>
  <si>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</si>
  <si>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</si>
  <si>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</si>
  <si>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</si>
  <si>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</si>
  <si>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</si>
  <si>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</si>
  <si>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</si>
  <si>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</si>
  <si>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</si>
  <si>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</si>
  <si>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</si>
  <si>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</si>
  <si>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</si>
  <si>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</si>
  <si>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</si>
  <si>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</si>
  <si>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</si>
  <si>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</si>
  <si>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</si>
  <si>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</si>
  <si>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</si>
  <si>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</si>
  <si>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</si>
  <si>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</si>
  <si>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</si>
  <si>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</si>
  <si>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</si>
  <si>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</si>
  <si>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十四、资源勘探工业信息等支出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</si>
  <si>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</si>
  <si>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</si>
  <si>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</si>
  <si>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</si>
  <si>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</si>
  <si>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</si>
  <si>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</si>
  <si>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</si>
  <si>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</si>
  <si>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</si>
  <si>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</si>
  <si>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</si>
  <si>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</si>
  <si>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</si>
  <si>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</si>
  <si>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</si>
  <si>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</si>
  <si>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</si>
  <si>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</si>
  <si>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</si>
  <si>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</si>
  <si>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</si>
  <si>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</si>
  <si>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</si>
  <si>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</si>
  <si>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</si>
  <si>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</si>
  <si>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</si>
  <si>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</si>
  <si>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</si>
  <si>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</si>
  <si>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</si>
  <si>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</si>
  <si>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</si>
  <si>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</si>
  <si>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</si>
  <si>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</si>
  <si>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</si>
  <si>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</si>
  <si>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</si>
  <si>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</si>
  <si>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</si>
  <si>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</si>
  <si>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</si>
  <si>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十五、商业服务业等支出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</si>
  <si>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</si>
  <si>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</si>
  <si>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</si>
  <si>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</si>
  <si>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</si>
  <si>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</si>
  <si>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</si>
  <si>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</si>
  <si>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</si>
  <si>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</si>
  <si>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</si>
  <si>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</si>
  <si>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十六、金融支出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</si>
  <si>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</si>
  <si>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</si>
  <si>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</si>
  <si>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</si>
  <si>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</si>
  <si>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</si>
  <si>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</si>
  <si>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</si>
  <si>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</si>
  <si>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</si>
  <si>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</si>
  <si>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</si>
  <si>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</si>
  <si>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</si>
  <si>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</si>
  <si>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</si>
  <si>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</si>
  <si>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</si>
  <si>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</si>
  <si>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</si>
  <si>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</si>
  <si>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</si>
  <si>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</si>
  <si>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</si>
  <si>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</si>
  <si>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十七、援助其他地区支出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</si>
  <si>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</si>
  <si>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</si>
  <si>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</si>
  <si>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</si>
  <si>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</si>
  <si>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</si>
  <si>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</si>
  <si>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</si>
  <si>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十八、自然资源海洋气象等支出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</si>
  <si>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</si>
  <si>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</si>
  <si>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</si>
  <si>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</si>
  <si>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</si>
  <si>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</si>
  <si>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</si>
  <si>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</si>
  <si>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</si>
  <si>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</si>
  <si>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</si>
  <si>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</si>
  <si>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</si>
  <si>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</si>
  <si>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</si>
  <si>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</si>
  <si>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</si>
  <si>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</si>
  <si>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</si>
  <si>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</si>
  <si>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</si>
  <si>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</si>
  <si>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</si>
  <si>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</si>
  <si>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</si>
  <si>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</si>
  <si>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</si>
  <si>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</si>
  <si>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</si>
  <si>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</si>
  <si>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</si>
  <si>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</si>
  <si>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</si>
  <si>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</si>
  <si>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</si>
  <si>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</si>
  <si>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</si>
  <si>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十九、住房保障支出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</si>
  <si>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</si>
  <si>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</si>
  <si>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</si>
  <si>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</si>
  <si>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</si>
  <si>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</si>
  <si>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</si>
  <si>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</si>
  <si>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</si>
  <si>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</si>
  <si>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</si>
  <si>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</si>
  <si>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</si>
  <si>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</si>
  <si>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</si>
  <si>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</si>
  <si>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</si>
  <si>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</si>
  <si>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</si>
  <si>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二十、粮油物资储备支出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</si>
  <si>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</si>
  <si>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</si>
  <si>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</si>
  <si>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</si>
  <si>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</si>
  <si>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</si>
  <si>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</si>
  <si>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</si>
  <si>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</si>
  <si>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</si>
  <si>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</si>
  <si>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</si>
  <si>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</si>
  <si>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</si>
  <si>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</si>
  <si>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</si>
  <si>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</si>
  <si>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</si>
  <si>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</si>
  <si>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</si>
  <si>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</si>
  <si>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</si>
  <si>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</si>
  <si>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</si>
  <si>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</si>
  <si>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</si>
  <si>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</si>
  <si>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</si>
  <si>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</si>
  <si>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</si>
  <si>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</si>
  <si>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</si>
  <si>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</si>
  <si>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</si>
  <si>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</si>
  <si>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</si>
  <si>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</si>
  <si>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</si>
  <si>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</si>
  <si>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二十一、灾害防治及应急管理支出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</si>
  <si>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</si>
  <si>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</si>
  <si>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</si>
  <si>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</si>
  <si>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</si>
  <si>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</si>
  <si>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</si>
  <si>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</si>
  <si>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</si>
  <si>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</si>
  <si>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</si>
  <si>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</si>
  <si>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</si>
  <si>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</si>
  <si>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</si>
  <si>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</si>
  <si>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</si>
  <si>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</si>
  <si>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</si>
  <si>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</si>
  <si>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</si>
  <si>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</si>
  <si>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</si>
  <si>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</si>
  <si>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</si>
  <si>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</si>
  <si>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</si>
  <si>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</si>
  <si>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</si>
  <si>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</si>
  <si>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</si>
  <si>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</si>
  <si>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</si>
  <si>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</si>
  <si>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二十二、预备费</t>
  </si>
  <si>
    <t>二十三、其他支出(类)</t>
  </si>
  <si>
    <t xml:space="preserve">  其他支出(款)</t>
  </si>
  <si>
    <t xml:space="preserve">    其他支出(项)</t>
  </si>
  <si>
    <t>二十四、债务付息支出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</si>
  <si>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</si>
  <si>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</si>
  <si>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</si>
  <si>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</si>
  <si>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</si>
  <si>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</si>
  <si>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</si>
  <si>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</si>
  <si>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</si>
  <si>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</si>
  <si>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</si>
  <si>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二十五、债务发行费用支出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</si>
  <si>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</si>
  <si>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</si>
  <si>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</si>
  <si>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注：加注*号的请参见《关于2022年浑南区一般公共预算支出决算的说明》</t>
  </si>
  <si>
    <t>2023年浑南区一般公共预算收支决算平衡表</t>
  </si>
  <si>
    <t>预　算　科　目</t>
  </si>
  <si>
    <t>数   额</t>
  </si>
  <si>
    <t>一、一般公共预算收入</t>
  </si>
  <si>
    <t>一、一般公共预算支出合计</t>
  </si>
  <si>
    <t>二、上级补助收入</t>
  </si>
  <si>
    <t>二、上解上级支出</t>
  </si>
  <si>
    <t>　　1.返还性收入</t>
  </si>
  <si>
    <t>　　1.体制上解支出</t>
  </si>
  <si>
    <t>　　2.一般性转移支付收入</t>
  </si>
  <si>
    <t>　　2.专项上解支出</t>
  </si>
  <si>
    <t xml:space="preserve">     3.专项转移支付收入</t>
  </si>
  <si>
    <t>三、安排预算稳定调节基金</t>
  </si>
  <si>
    <t>三、调入资金</t>
  </si>
  <si>
    <t>四、债务还本支出</t>
  </si>
  <si>
    <t>四、债务转贷收入</t>
  </si>
  <si>
    <t>五、调出资金</t>
  </si>
  <si>
    <t>五、动用预算稳定调节基金</t>
  </si>
  <si>
    <t>六、待偿债再融资一般债券结余</t>
  </si>
  <si>
    <t>六、上年结余收入</t>
  </si>
  <si>
    <t>年终滚存结余</t>
  </si>
  <si>
    <t>减：按规定结转下年继续使用专项支出</t>
  </si>
  <si>
    <t>净结余</t>
  </si>
  <si>
    <t>收入总计</t>
  </si>
  <si>
    <t>支出总计</t>
  </si>
  <si>
    <t>2023年浑南区本级一般公共预算收入决算表</t>
  </si>
  <si>
    <t>2023年预算</t>
  </si>
  <si>
    <t>2023年决算完成预算%</t>
  </si>
  <si>
    <t>注：本地区区级财政为最基层财政部门，无下级财政，故没有区本级结构，不涉及区本级数据。</t>
  </si>
  <si>
    <t>2023年浑南区本级一般公共预算支出决算表</t>
  </si>
  <si>
    <t>2023年决算比2023年决算支出数</t>
  </si>
  <si>
    <t>一般公共预算支出</t>
  </si>
  <si>
    <t>2023年浑南区本级一般公共预算收支决算平衡表</t>
  </si>
  <si>
    <t xml:space="preserve">         单位：万元</t>
  </si>
  <si>
    <t>2023年浑南区本级一般公共预算基本支出按经济分类决算表</t>
  </si>
  <si>
    <t>科目名称</t>
  </si>
  <si>
    <t>预算数</t>
  </si>
  <si>
    <t>决算数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</si>
  <si>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</si>
  <si>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</si>
  <si>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</si>
  <si>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</si>
  <si>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</si>
  <si>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</si>
  <si>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</si>
  <si>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</si>
  <si>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</si>
  <si>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</si>
  <si>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</si>
  <si>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</si>
  <si>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</si>
  <si>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</si>
  <si>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</si>
  <si>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</si>
  <si>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</si>
  <si>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</si>
  <si>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公务用车购置</t>
  </si>
  <si>
    <t xml:space="preserve">  设备购置</t>
  </si>
  <si>
    <t>对事业单位经常性补助</t>
  </si>
  <si>
    <t xml:space="preserve">  工资福利支出</t>
  </si>
  <si>
    <t xml:space="preserve">  商品和服务支出</t>
  </si>
  <si>
    <t>对事业单位资本性补助</t>
  </si>
  <si>
    <t xml:space="preserve">  资本性支出(一)</t>
  </si>
  <si>
    <t>对个人和家庭的补助</t>
  </si>
  <si>
    <t xml:space="preserve">  社会福利和救助</t>
  </si>
  <si>
    <t xml:space="preserve">  离退休费</t>
  </si>
  <si>
    <t xml:space="preserve">  其他对个人和家庭补助</t>
  </si>
  <si>
    <t>2023年浑南区对下税收返还分地区情况表</t>
  </si>
  <si>
    <t>地区</t>
  </si>
  <si>
    <t>浑南区</t>
  </si>
  <si>
    <t>注：本地区区级财政为最基层财政部门，无下级财政，不涉及对下税收返还数据。</t>
  </si>
  <si>
    <t>2023年浑南区对下一般性转移支付补助分地区情况表</t>
  </si>
  <si>
    <t>注：本地区区级财政为最基层财政部门，无下级财政，不涉及对下一般性转移支付补助数据。</t>
  </si>
  <si>
    <t>2023年浑南区对下专项转移支付补助分地区情况表</t>
  </si>
  <si>
    <t>注：本地区区级财政为最基层财政部门，无下级财政，不涉及对下专项转移支付补助数据。</t>
  </si>
  <si>
    <t>2023年一般公共预算浑南区对下返还性支出分项目情况表</t>
  </si>
  <si>
    <t>预算科目</t>
  </si>
  <si>
    <t>返还性支出合计</t>
  </si>
  <si>
    <t>注：本地区区级财政为最基层财政部门，无下级财政，不涉及对下返还性支出数据。</t>
  </si>
  <si>
    <t>2023年一般公共预算浑南区对下一般性转移支付分项目情况表</t>
  </si>
  <si>
    <t xml:space="preserve">  一般性转移支付支出</t>
  </si>
  <si>
    <t>注：本地区区级财政为最基层财政部门，无下级财政，不涉及对下一般性转移支付数据。</t>
  </si>
  <si>
    <t>2023年一般公共预算浑南区对下专项转移支付分项目情况表</t>
  </si>
  <si>
    <t>预算科目和项目</t>
  </si>
  <si>
    <t>专项转移支付</t>
  </si>
  <si>
    <t>按科目和项目分类划分：</t>
  </si>
  <si>
    <t>注：本地区区级财政为最基层财政部门，无下级财政，不涉及对下专项转移支付数据。</t>
  </si>
  <si>
    <t>2023年浑南区本级基本建设支出决算表</t>
  </si>
  <si>
    <t>项目</t>
  </si>
  <si>
    <t>2023年决算数</t>
  </si>
  <si>
    <t>注：浑南区无发改立项审批支出。</t>
  </si>
  <si>
    <t>2023年浑南区地方政府一般债务限额及余额决算表</t>
  </si>
  <si>
    <t>2022年</t>
  </si>
  <si>
    <t>2023年</t>
  </si>
  <si>
    <t>一般债务限额</t>
  </si>
  <si>
    <t>一般债务余额</t>
  </si>
  <si>
    <t>2023年浑南区地方政府一般债券发行及一般债务还本付息决算表</t>
  </si>
  <si>
    <t>一般债券
发行额</t>
  </si>
  <si>
    <t>一般债务还本付息额</t>
  </si>
  <si>
    <t>一般债券发行额</t>
  </si>
  <si>
    <t>本金</t>
  </si>
  <si>
    <t>利息</t>
  </si>
  <si>
    <t>2023年浑南区本级地方政府新增一般债券使用情况表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</si>
  <si>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</si>
  <si>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</si>
  <si>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</si>
  <si>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</si>
  <si>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</si>
  <si>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</si>
  <si>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</si>
  <si>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</t>
  </si>
  <si>
    <t>注：浑南区无新增一般债券。</t>
  </si>
  <si>
    <t>2023年浑南区政府性基金预算收入决算表</t>
  </si>
  <si>
    <t>政府性基金收入合计</t>
  </si>
  <si>
    <t>散装水泥专项资金收入</t>
  </si>
  <si>
    <t>新型墙体材料专项基金收入</t>
  </si>
  <si>
    <t xml:space="preserve">国有土地使用权出让金收入 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</si>
  <si>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</si>
  <si>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</si>
  <si>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</si>
  <si>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</si>
  <si>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</si>
  <si>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>国有土地收益基金收入</t>
  </si>
  <si>
    <t>农业土地开发资金收入</t>
  </si>
  <si>
    <t>城市公用事业附加收入</t>
  </si>
  <si>
    <t>彩票公益金收入</t>
  </si>
  <si>
    <t>彩票发行机构和彩票销售机构的业务费用</t>
  </si>
  <si>
    <t>城市基础设施配套费收入</t>
  </si>
  <si>
    <t>污水处理费收入</t>
  </si>
  <si>
    <t>其他政府性基金收入</t>
  </si>
  <si>
    <t>加：上级补助收入</t>
  </si>
  <si>
    <t xml:space="preserve">    上年结余收入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</si>
  <si>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债务转贷收入</t>
    </r>
  </si>
  <si>
    <t xml:space="preserve">    调入资金</t>
  </si>
  <si>
    <t>注：加注*号的请参见《关于2022年浑南区政府性基金预算收入决算的说明》</t>
  </si>
  <si>
    <t>2023年浑南区政府性基金预算支出决算表</t>
  </si>
  <si>
    <t>政府性基金支出合计</t>
  </si>
  <si>
    <t>一、文化旅游体育与传媒支出</t>
  </si>
  <si>
    <t>二、社会保障和就业支出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</si>
  <si>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</si>
  <si>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</si>
  <si>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</si>
  <si>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</si>
  <si>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>三、城乡社区支出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</si>
  <si>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</si>
  <si>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</si>
  <si>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</si>
  <si>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</si>
  <si>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</si>
  <si>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</si>
  <si>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</si>
  <si>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</si>
  <si>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</si>
  <si>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</si>
  <si>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</si>
  <si>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农业生产发展支出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</si>
  <si>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</si>
  <si>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</si>
  <si>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</si>
  <si>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国有土地收益基金安排的支出</t>
  </si>
  <si>
    <t xml:space="preserve">    其他国有土地收益基金支出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</si>
  <si>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</si>
  <si>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</si>
  <si>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</si>
  <si>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</si>
  <si>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</si>
  <si>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</si>
  <si>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</si>
  <si>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>四、农林水支出</t>
  </si>
  <si>
    <t xml:space="preserve">  资源勘探信息等支出</t>
  </si>
  <si>
    <t>五、交通运输支出</t>
  </si>
  <si>
    <t>六、其他支出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</si>
  <si>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</si>
  <si>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</si>
  <si>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</si>
  <si>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  其他政府性基金债务收入安排的支出  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</si>
  <si>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</si>
  <si>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</si>
  <si>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</si>
  <si>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</si>
  <si>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</si>
  <si>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</si>
  <si>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</si>
  <si>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</si>
  <si>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</si>
  <si>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抗疫特别国债财务基金支出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</si>
  <si>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</si>
  <si>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</si>
  <si>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</si>
  <si>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</si>
  <si>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</si>
  <si>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</si>
  <si>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</si>
  <si>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</si>
  <si>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用于巩固脱贫衔接乡村振兴的彩票公益金支出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</si>
  <si>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</si>
  <si>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</si>
  <si>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</si>
  <si>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>七、债务付息支出</t>
  </si>
  <si>
    <t xml:space="preserve">  地方政府专项债务付息支出</t>
  </si>
  <si>
    <t xml:space="preserve">    海南省高等级公路车辆通行附加费债务付息支出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</si>
  <si>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</si>
  <si>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</si>
  <si>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农业土地开发资金债务付息支出</t>
  </si>
  <si>
    <t xml:space="preserve">    大中型水库库区基金债务付息支出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</si>
  <si>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</si>
  <si>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</si>
  <si>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</si>
  <si>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</si>
  <si>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</si>
  <si>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</si>
  <si>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</si>
  <si>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</si>
  <si>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</si>
  <si>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</si>
  <si>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八、债务发行费用支出</t>
  </si>
  <si>
    <t xml:space="preserve">  地方政府专项债务发行费用支出</t>
  </si>
  <si>
    <t xml:space="preserve">    海南省高等级公路车辆通行附加费债务发行费用支出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</si>
  <si>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</si>
  <si>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</si>
  <si>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</si>
  <si>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</si>
  <si>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</si>
  <si>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</si>
  <si>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</si>
  <si>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</si>
  <si>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</si>
  <si>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</si>
  <si>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</si>
  <si>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棚户区改造专项债券发行费用支出</t>
  </si>
  <si>
    <t xml:space="preserve">    其他地方自行试点项目收益专项债券发行费用支出</t>
  </si>
  <si>
    <t xml:space="preserve">    其他政府性基金债务发行费用支出</t>
  </si>
  <si>
    <t>九、抗疫特别国债安排的支出</t>
  </si>
  <si>
    <t>加：上解上级支出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</si>
  <si>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调出资金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</si>
  <si>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债务还本支出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</si>
  <si>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年终结余</t>
    </r>
  </si>
  <si>
    <t xml:space="preserve">注：加注*号的请参见《关于2022年浑南区政府性基金预算支出决算的说明》
</t>
  </si>
  <si>
    <t>2023年浑南区本级政府性基金预算收入决算表</t>
  </si>
  <si>
    <t>2023年决算比2023年决算</t>
  </si>
  <si>
    <t>2023年浑南区本级政府性基金预算支出决算表</t>
  </si>
  <si>
    <t>2022年
决算</t>
  </si>
  <si>
    <t>2023年决算比2022年可比口径支出数</t>
  </si>
  <si>
    <t>2023年政府性基金浑南区对下转移支付情况表</t>
  </si>
  <si>
    <t xml:space="preserve">  转移性支出合计</t>
  </si>
  <si>
    <t>按地区划分：</t>
  </si>
  <si>
    <t>注：本地区区级财政为最基层财政部门，无下级财政，不涉及对下转移支付数据。</t>
  </si>
  <si>
    <t>2023年浑南区地方政府专项债务限额及余额决算表</t>
  </si>
  <si>
    <t>专项债务限额</t>
  </si>
  <si>
    <t>专项债务余额</t>
  </si>
  <si>
    <t>2023年浑南区地方政府专项债券发行及专项债务还本付息决算表</t>
  </si>
  <si>
    <t>专项债券
发行额</t>
  </si>
  <si>
    <t>专项债务还本付息额</t>
  </si>
  <si>
    <t>专项债券发行额</t>
  </si>
  <si>
    <t>2023年浑南区本级地方政府新增专项债券使用情况表</t>
  </si>
  <si>
    <t>注：浑南区无新增专项债券。</t>
  </si>
  <si>
    <t>2023年浑南区国有资本经营预算收入决算表</t>
  </si>
  <si>
    <t>2023年决算比
2022年决算</t>
  </si>
  <si>
    <t>国有资本经营预算收入</t>
  </si>
  <si>
    <t>一、利润收入</t>
  </si>
  <si>
    <t xml:space="preserve">  机械企业利润收入</t>
  </si>
  <si>
    <t xml:space="preserve">  投资服务企业利润收入</t>
  </si>
  <si>
    <t xml:space="preserve">  贸易企业利润收入</t>
  </si>
  <si>
    <t xml:space="preserve">  建筑施工企业利润收入</t>
  </si>
  <si>
    <t xml:space="preserve">  房地产企业利润收入</t>
  </si>
  <si>
    <t xml:space="preserve">  农林牧副渔企业利润收入</t>
  </si>
  <si>
    <t xml:space="preserve">  转制科研院所利润收入</t>
  </si>
  <si>
    <t xml:space="preserve">  教育文化广播企业利润收入</t>
  </si>
  <si>
    <t xml:space="preserve">  医药企业利润收入</t>
  </si>
  <si>
    <t xml:space="preserve">  机关社团所属企业利润收入</t>
  </si>
  <si>
    <t xml:space="preserve">  金融企业利润收入</t>
  </si>
  <si>
    <t xml:space="preserve">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</si>
  <si>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</si>
  <si>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</si>
  <si>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</si>
  <si>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其他国有资本经营预算企业股利、股息收入</t>
  </si>
  <si>
    <t>三、产权转让收入</t>
  </si>
  <si>
    <t xml:space="preserve">  国有股权、股份转让收入</t>
  </si>
  <si>
    <t xml:space="preserve">  国有独资企业产权转让收入</t>
  </si>
  <si>
    <t xml:space="preserve">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</si>
  <si>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</si>
  <si>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</si>
  <si>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</si>
  <si>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</si>
  <si>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五、其他国有资本经营预算收入</t>
  </si>
  <si>
    <t>2023年浑南区国有资本经营预算支出决算表</t>
  </si>
  <si>
    <t>2023年
 年初预算</t>
  </si>
  <si>
    <t>2023年决算比2022年决算
支出数</t>
  </si>
  <si>
    <t>国有资本经营预算支出</t>
  </si>
  <si>
    <t>一、解决历史遗留问题及改革成本支出</t>
  </si>
  <si>
    <t xml:space="preserve">    国有企业退休人员社会化管理补助支出</t>
  </si>
  <si>
    <t xml:space="preserve">    其他解决历史遗留问题及改革成本支出</t>
  </si>
  <si>
    <t>二、国有企业资本金注入</t>
  </si>
  <si>
    <t>三、金融国有资本经营预算支出</t>
  </si>
  <si>
    <t>四、其他国有资本经营预算支出（款）</t>
  </si>
  <si>
    <t xml:space="preserve">    其他国有资本经营预算支出（项）</t>
  </si>
  <si>
    <t>加：补助下级支出</t>
  </si>
  <si>
    <t xml:space="preserve">    调出资金</t>
  </si>
  <si>
    <t xml:space="preserve">    年终结余</t>
  </si>
  <si>
    <t>2023年浑南区本级国有资本经营预算收入决算表</t>
  </si>
  <si>
    <t>2023年浑南区本级国有资本经营预算支出决算表</t>
  </si>
  <si>
    <t>注：1、本地区区级财政为最基层财政部门，无下级财政，故没有区本级结构，不涉及区本级数据。</t>
  </si>
  <si>
    <t>2023年国有资本经营预算浑南区对下转移支付补助分地区情况表</t>
  </si>
  <si>
    <t>注：本地区区级财政为最基层财政部门，无下级财政，不涉及对下转移支付补助数据。</t>
  </si>
  <si>
    <t>2023年浑南区社会保险基金收入决算表</t>
  </si>
  <si>
    <t>2022年
决算数</t>
  </si>
  <si>
    <t>2023年
决算数</t>
  </si>
  <si>
    <t>2023年决算数完成调整
预算数%</t>
  </si>
  <si>
    <t>2023年决算数比2022年决算数增减%</t>
  </si>
  <si>
    <t>年初数</t>
  </si>
  <si>
    <t>调整数</t>
  </si>
  <si>
    <t>社会保险基金收入合计</t>
  </si>
  <si>
    <t>一、机关事业单位基本养老保险基金收入</t>
  </si>
  <si>
    <t>二、失业保险基金收入</t>
  </si>
  <si>
    <t>三、职工基本医疗保险基金收入</t>
  </si>
  <si>
    <t>四、工伤保险基金收入</t>
  </si>
  <si>
    <t>合并六、新型农村合作医疗基金收入</t>
  </si>
  <si>
    <t>合并六、城镇居民基本医疗保险基金收入</t>
  </si>
  <si>
    <t>五、城乡居民基本医疗保险基金收入</t>
  </si>
  <si>
    <t>六、城乡居民基本养老保险基金收入</t>
  </si>
  <si>
    <t>2023年浑南区社会保险基金支出决算表</t>
  </si>
  <si>
    <t>社会保险基金支出合计</t>
  </si>
  <si>
    <t>一、机关事业单位基本养老保险基金支出</t>
  </si>
  <si>
    <t>二、失业保险基金支出</t>
  </si>
  <si>
    <t>三、职工基本医疗保险基金支出</t>
  </si>
  <si>
    <t>四、工伤保险基金支出</t>
  </si>
  <si>
    <t>五、城乡居民基本医疗保险基金支出</t>
  </si>
  <si>
    <t>六、城乡居民基本养老保险基金支出</t>
  </si>
  <si>
    <t>注：加注*号的请参见《关于2023年浑南区社会保险基金支出决算的说明》</t>
  </si>
  <si>
    <t>2023年浑南区本级社会保险基金收入决算表</t>
  </si>
  <si>
    <t>2023年浑南区本级社会保险基金支出决算表</t>
  </si>
  <si>
    <t>2023年浑南区社会保险基金结余决算表</t>
  </si>
  <si>
    <t>浑南区社会保险基金预算本年收支结余合计</t>
  </si>
  <si>
    <t>浑南区社会保险基金预算年末滚存结余合计</t>
  </si>
  <si>
    <t>一、机关事业单位基本养老保险基金本年收支结余</t>
  </si>
  <si>
    <t xml:space="preserve">    机关事业单位基本养老保险基金年末滚存结余</t>
  </si>
  <si>
    <t>二、失业保险基金本年收支结余</t>
  </si>
  <si>
    <t xml:space="preserve">    失业保险基金年末滚存结余</t>
  </si>
  <si>
    <t>三、职工基本医疗保险基金本年收支结余</t>
  </si>
  <si>
    <t xml:space="preserve">    职工基本医疗保险基金年末滚存结余</t>
  </si>
  <si>
    <t>四、工伤保险基金本年收支结余</t>
  </si>
  <si>
    <t xml:space="preserve">    工伤保险基金年末滚存结余</t>
  </si>
  <si>
    <t>五、城乡居民基本医疗保险基金本年收支结余</t>
  </si>
  <si>
    <t xml:space="preserve">    城乡居民基本医疗保险基金年末滚存结余</t>
  </si>
  <si>
    <t>六、城乡居民基本养老保险基金本年收支结余</t>
  </si>
  <si>
    <t xml:space="preserve">    城乡居民基本养老保险基金年末滚存结余</t>
  </si>
  <si>
    <t>2023年浑南区本级社会保险基金结余决算表</t>
  </si>
  <si>
    <t>浑南区2023年财政收入决算表</t>
  </si>
  <si>
    <t>2022年决算数</t>
  </si>
  <si>
    <t>浑南区收入合计</t>
  </si>
  <si>
    <t>1.一般公共预算收入</t>
  </si>
  <si>
    <t>2.政府性基金预算收入</t>
  </si>
  <si>
    <t>3.国有资本经营预算收入</t>
  </si>
  <si>
    <t>注：1、本地区区级财政为最基层财政部门，无下级财政，故没有区本级结构，不涉及区本级数据；
    2、本表未包括社会保险基金预算。</t>
  </si>
  <si>
    <t>浑南区2023年财政支出决算表</t>
  </si>
  <si>
    <t>浑南区支出合计</t>
  </si>
  <si>
    <t>1.一般公共预算支出</t>
  </si>
  <si>
    <t>2.政府性基金预算支出</t>
  </si>
  <si>
    <t>3.国有资本经营预算支出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</si>
</sst>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-&quot;??;@"/>
    <numFmt numFmtId="177" formatCode="#,##0_ "/>
    <numFmt numFmtId="178" formatCode="0.0%"/>
    <numFmt numFmtId="179" formatCode="#,##0.0_ "/>
    <numFmt numFmtId="180" formatCode="0_ "/>
    <numFmt numFmtId="181" formatCode="0.0_ "/>
    <numFmt numFmtId="182" formatCode="_ * #,##0_ ;_ * \-#,##0_ ;_ * &quot;-&quot;??_ ;_ @_ "/>
    <numFmt numFmtId="183" formatCode="0.00_ "/>
    <numFmt numFmtId="184" formatCode="#,##0.0"/>
    <numFmt numFmtId="185" formatCode="0.0"/>
    <numFmt numFmtId="186" formatCode="_ * #,##0.0_ ;_ * \-#,##0.0_ ;_ * &quot;-&quot;??_ ;_ @_ "/>
  </numFmts>
  <fonts count="56">
    <font>
      <sz val="12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6"/>
      <color indexed="8"/>
      <name val="黑体"/>
      <charset val="134"/>
    </font>
    <font>
      <sz val="18"/>
      <name val="Geneva"/>
      <charset val="134"/>
    </font>
    <font>
      <sz val="10"/>
      <name val="Geneva"/>
      <charset val="134"/>
    </font>
    <font>
      <sz val="18"/>
      <name val="黑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2"/>
      <color indexed="8"/>
      <name val="宋体"/>
      <charset val="134"/>
    </font>
    <font>
      <b/>
      <sz val="12"/>
      <name val="黑体"/>
      <charset val="134"/>
    </font>
    <font>
      <sz val="10"/>
      <name val="方正书宋简体"/>
      <charset val="134"/>
    </font>
    <font>
      <sz val="10"/>
      <name val="方正报宋简体"/>
      <charset val="134"/>
    </font>
    <font>
      <sz val="10"/>
      <color indexed="10"/>
      <name val="黑体"/>
      <charset val="134"/>
    </font>
    <font>
      <sz val="12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7"/>
      <name val="Small Fonts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b/>
      <sz val="10"/>
      <name val="Arial"/>
      <charset val="134"/>
    </font>
    <font>
      <sz val="11"/>
      <color indexed="60"/>
      <name val="宋体"/>
      <charset val="134"/>
    </font>
    <font>
      <sz val="15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3" applyNumberFormat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43" fontId="0" fillId="0" borderId="0" applyProtection="0">
      <alignment vertical="center"/>
    </xf>
    <xf numFmtId="0" fontId="13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37" fontId="50" fillId="0" borderId="0">
      <alignment vertical="center"/>
    </xf>
    <xf numFmtId="0" fontId="51" fillId="0" borderId="0" applyNumberFormat="0" applyFill="0" applyBorder="0" applyAlignment="0" applyProtection="0">
      <alignment vertical="top"/>
    </xf>
    <xf numFmtId="0" fontId="5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5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5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494">
    <xf numFmtId="0" fontId="0" fillId="0" borderId="0" xfId="0" applyAlignment="1"/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1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Font="1" applyFill="1" applyBorder="1">
      <alignment vertical="center"/>
    </xf>
    <xf numFmtId="0" fontId="5" fillId="0" borderId="0" xfId="82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9" fontId="2" fillId="0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4" fillId="0" borderId="2" xfId="98" applyFont="1" applyFill="1" applyBorder="1" applyAlignment="1">
      <alignment horizontal="center" vertical="center"/>
    </xf>
    <xf numFmtId="0" fontId="0" fillId="0" borderId="0" xfId="101" applyFont="1" applyAlignment="1">
      <alignment vertical="center"/>
    </xf>
    <xf numFmtId="0" fontId="2" fillId="0" borderId="0" xfId="101" applyFont="1" applyAlignment="1"/>
    <xf numFmtId="0" fontId="2" fillId="0" borderId="0" xfId="101" applyFont="1" applyAlignment="1">
      <alignment vertical="center"/>
    </xf>
    <xf numFmtId="0" fontId="2" fillId="0" borderId="0" xfId="101" applyFont="1" applyAlignment="1">
      <alignment vertical="center" wrapText="1"/>
    </xf>
    <xf numFmtId="0" fontId="0" fillId="0" borderId="0" xfId="101" applyFont="1" applyAlignment="1"/>
    <xf numFmtId="180" fontId="0" fillId="0" borderId="0" xfId="101" applyNumberFormat="1" applyFont="1" applyAlignment="1"/>
    <xf numFmtId="181" fontId="0" fillId="0" borderId="0" xfId="101" applyNumberFormat="1" applyFont="1" applyAlignment="1"/>
    <xf numFmtId="0" fontId="6" fillId="0" borderId="0" xfId="58" applyFont="1" applyAlignment="1">
      <alignment vertical="center"/>
    </xf>
    <xf numFmtId="0" fontId="0" fillId="0" borderId="0" xfId="0">
      <alignment vertical="center"/>
    </xf>
    <xf numFmtId="0" fontId="7" fillId="0" borderId="0" xfId="58" applyFont="1" applyAlignment="1">
      <alignment horizontal="center" vertical="center"/>
    </xf>
    <xf numFmtId="0" fontId="5" fillId="0" borderId="0" xfId="58" applyFont="1" applyAlignment="1">
      <alignment vertical="center"/>
    </xf>
    <xf numFmtId="0" fontId="4" fillId="0" borderId="0" xfId="58" applyFont="1" applyAlignment="1"/>
    <xf numFmtId="180" fontId="8" fillId="0" borderId="0" xfId="101" applyNumberFormat="1" applyFont="1" applyAlignment="1"/>
    <xf numFmtId="180" fontId="4" fillId="0" borderId="0" xfId="58" applyNumberFormat="1" applyFont="1" applyAlignment="1">
      <alignment horizontal="right"/>
    </xf>
    <xf numFmtId="181" fontId="4" fillId="0" borderId="0" xfId="58" applyNumberFormat="1" applyFont="1" applyAlignment="1">
      <alignment horizontal="right"/>
    </xf>
    <xf numFmtId="181" fontId="5" fillId="0" borderId="0" xfId="58" applyNumberFormat="1" applyFont="1" applyAlignment="1">
      <alignment horizontal="right" vertical="center"/>
    </xf>
    <xf numFmtId="0" fontId="8" fillId="0" borderId="1" xfId="82" applyFont="1" applyBorder="1" applyAlignment="1">
      <alignment horizontal="center" vertical="center" wrapText="1"/>
    </xf>
    <xf numFmtId="0" fontId="8" fillId="0" borderId="3" xfId="8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  <xf numFmtId="0" fontId="5" fillId="0" borderId="0" xfId="58" applyFont="1" applyBorder="1" applyAlignment="1">
      <alignment vertical="center"/>
    </xf>
    <xf numFmtId="0" fontId="8" fillId="0" borderId="2" xfId="82" applyFont="1" applyBorder="1" applyAlignment="1">
      <alignment horizontal="center" vertical="center" wrapText="1"/>
    </xf>
    <xf numFmtId="0" fontId="8" fillId="0" borderId="4" xfId="81" applyFont="1" applyFill="1" applyBorder="1" applyAlignment="1">
      <alignment horizontal="center" vertical="center" wrapText="1"/>
    </xf>
    <xf numFmtId="0" fontId="8" fillId="0" borderId="2" xfId="8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7" fontId="8" fillId="0" borderId="1" xfId="1" applyNumberFormat="1" applyFont="1" applyBorder="1" applyAlignment="1">
      <alignment vertical="center" wrapText="1"/>
    </xf>
    <xf numFmtId="178" fontId="8" fillId="0" borderId="1" xfId="1" applyNumberFormat="1" applyFont="1" applyBorder="1" applyAlignment="1">
      <alignment vertical="center" wrapText="1"/>
    </xf>
    <xf numFmtId="0" fontId="4" fillId="0" borderId="0" xfId="58" applyFont="1" applyBorder="1" applyAlignment="1">
      <alignment vertical="center"/>
    </xf>
    <xf numFmtId="0" fontId="6" fillId="0" borderId="0" xfId="58" applyFont="1" applyBorder="1" applyAlignment="1">
      <alignment vertical="center"/>
    </xf>
    <xf numFmtId="0" fontId="6" fillId="0" borderId="0" xfId="102" applyFont="1" applyAlignment="1">
      <alignment vertical="center"/>
    </xf>
    <xf numFmtId="0" fontId="6" fillId="0" borderId="0" xfId="58" applyFont="1" applyFill="1" applyAlignment="1">
      <alignment vertical="center"/>
    </xf>
    <xf numFmtId="0" fontId="9" fillId="0" borderId="0" xfId="101" applyFont="1" applyAlignment="1">
      <alignment vertical="center"/>
    </xf>
    <xf numFmtId="0" fontId="8" fillId="0" borderId="0" xfId="101" applyFont="1" applyAlignment="1"/>
    <xf numFmtId="0" fontId="8" fillId="0" borderId="0" xfId="101" applyFont="1" applyAlignment="1">
      <alignment vertical="center"/>
    </xf>
    <xf numFmtId="0" fontId="8" fillId="0" borderId="0" xfId="101" applyFont="1" applyAlignment="1">
      <alignment vertical="center" wrapText="1"/>
    </xf>
    <xf numFmtId="0" fontId="9" fillId="0" borderId="0" xfId="101" applyFont="1" applyAlignment="1"/>
    <xf numFmtId="0" fontId="0" fillId="0" borderId="0" xfId="68" applyFont="1" applyFill="1" applyAlignment="1">
      <alignment vertical="center"/>
    </xf>
    <xf numFmtId="0" fontId="2" fillId="0" borderId="0" xfId="68" applyFont="1" applyFill="1" applyAlignment="1"/>
    <xf numFmtId="0" fontId="2" fillId="0" borderId="0" xfId="68" applyFont="1" applyFill="1" applyAlignment="1">
      <alignment vertical="center"/>
    </xf>
    <xf numFmtId="0" fontId="2" fillId="0" borderId="0" xfId="68" applyFont="1" applyFill="1" applyAlignment="1">
      <alignment vertical="center" wrapText="1"/>
    </xf>
    <xf numFmtId="0" fontId="0" fillId="0" borderId="0" xfId="68" applyFont="1" applyFill="1" applyAlignment="1">
      <alignment vertical="center" wrapText="1"/>
    </xf>
    <xf numFmtId="0" fontId="0" fillId="0" borderId="0" xfId="68" applyFont="1" applyFill="1" applyAlignment="1"/>
    <xf numFmtId="180" fontId="0" fillId="0" borderId="0" xfId="68" applyNumberFormat="1" applyFont="1" applyFill="1" applyAlignment="1"/>
    <xf numFmtId="181" fontId="0" fillId="0" borderId="0" xfId="68" applyNumberFormat="1" applyFont="1" applyFill="1" applyAlignment="1"/>
    <xf numFmtId="0" fontId="6" fillId="0" borderId="0" xfId="82" applyFont="1" applyFill="1" applyAlignment="1">
      <alignment vertical="center"/>
    </xf>
    <xf numFmtId="0" fontId="10" fillId="0" borderId="0" xfId="82" applyFont="1" applyFill="1" applyAlignment="1">
      <alignment horizontal="center" vertical="center"/>
    </xf>
    <xf numFmtId="0" fontId="5" fillId="0" borderId="0" xfId="82" applyFont="1" applyFill="1" applyAlignment="1">
      <alignment vertical="center"/>
    </xf>
    <xf numFmtId="0" fontId="4" fillId="0" borderId="0" xfId="82" applyFont="1" applyFill="1" applyAlignment="1"/>
    <xf numFmtId="180" fontId="8" fillId="0" borderId="0" xfId="68" applyNumberFormat="1" applyFont="1" applyFill="1" applyAlignment="1"/>
    <xf numFmtId="180" fontId="4" fillId="0" borderId="0" xfId="82" applyNumberFormat="1" applyFont="1" applyFill="1" applyAlignment="1">
      <alignment horizontal="right"/>
    </xf>
    <xf numFmtId="181" fontId="4" fillId="0" borderId="0" xfId="82" applyNumberFormat="1" applyFont="1" applyFill="1" applyAlignment="1">
      <alignment horizontal="right"/>
    </xf>
    <xf numFmtId="181" fontId="5" fillId="0" borderId="0" xfId="82" applyNumberFormat="1" applyFont="1" applyFill="1" applyAlignment="1">
      <alignment horizontal="right" vertical="center"/>
    </xf>
    <xf numFmtId="0" fontId="8" fillId="0" borderId="1" xfId="82" applyFont="1" applyFill="1" applyBorder="1" applyAlignment="1">
      <alignment horizontal="center" vertical="center" wrapText="1"/>
    </xf>
    <xf numFmtId="0" fontId="5" fillId="0" borderId="0" xfId="82" applyFont="1" applyFill="1" applyBorder="1" applyAlignment="1">
      <alignment vertical="center"/>
    </xf>
    <xf numFmtId="0" fontId="8" fillId="0" borderId="2" xfId="8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7" fontId="8" fillId="0" borderId="1" xfId="1" applyNumberFormat="1" applyFont="1" applyFill="1" applyBorder="1" applyAlignment="1">
      <alignment vertical="center" wrapText="1"/>
    </xf>
    <xf numFmtId="178" fontId="8" fillId="0" borderId="1" xfId="1" applyNumberFormat="1" applyFont="1" applyFill="1" applyBorder="1" applyAlignment="1">
      <alignment vertical="center" wrapText="1"/>
    </xf>
    <xf numFmtId="0" fontId="4" fillId="0" borderId="0" xfId="82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77" fontId="9" fillId="0" borderId="1" xfId="1" applyNumberFormat="1" applyFont="1" applyFill="1" applyBorder="1" applyAlignment="1">
      <alignment vertical="center" wrapText="1"/>
    </xf>
    <xf numFmtId="178" fontId="9" fillId="0" borderId="1" xfId="1" applyNumberFormat="1" applyFont="1" applyFill="1" applyBorder="1" applyAlignment="1">
      <alignment vertical="center" wrapText="1"/>
    </xf>
    <xf numFmtId="0" fontId="5" fillId="0" borderId="0" xfId="82" applyFont="1" applyFill="1" applyBorder="1" applyAlignment="1">
      <alignment vertical="center" wrapText="1"/>
    </xf>
    <xf numFmtId="0" fontId="6" fillId="0" borderId="0" xfId="82" applyFont="1" applyFill="1" applyBorder="1" applyAlignment="1">
      <alignment vertical="center"/>
    </xf>
    <xf numFmtId="0" fontId="9" fillId="0" borderId="0" xfId="68" applyFont="1" applyFill="1" applyAlignment="1">
      <alignment vertical="center"/>
    </xf>
    <xf numFmtId="0" fontId="8" fillId="0" borderId="0" xfId="68" applyFont="1" applyFill="1" applyAlignment="1"/>
    <xf numFmtId="0" fontId="8" fillId="0" borderId="0" xfId="68" applyFont="1" applyFill="1" applyAlignment="1">
      <alignment vertical="center"/>
    </xf>
    <xf numFmtId="0" fontId="8" fillId="0" borderId="0" xfId="68" applyFont="1" applyFill="1" applyAlignment="1">
      <alignment vertical="center" wrapText="1"/>
    </xf>
    <xf numFmtId="0" fontId="9" fillId="0" borderId="0" xfId="68" applyFont="1" applyFill="1" applyAlignment="1">
      <alignment vertical="center" wrapText="1"/>
    </xf>
    <xf numFmtId="0" fontId="9" fillId="0" borderId="0" xfId="68" applyFont="1" applyFill="1" applyAlignment="1"/>
    <xf numFmtId="0" fontId="0" fillId="0" borderId="0" xfId="103" applyFont="1" applyAlignment="1">
      <alignment vertical="center"/>
    </xf>
    <xf numFmtId="0" fontId="2" fillId="0" borderId="0" xfId="103" applyFont="1" applyAlignment="1"/>
    <xf numFmtId="0" fontId="2" fillId="0" borderId="0" xfId="103" applyFont="1" applyAlignment="1">
      <alignment vertical="center"/>
    </xf>
    <xf numFmtId="0" fontId="2" fillId="0" borderId="0" xfId="103" applyFont="1" applyFill="1" applyAlignment="1"/>
    <xf numFmtId="0" fontId="0" fillId="0" borderId="0" xfId="103" applyFont="1" applyAlignment="1"/>
    <xf numFmtId="0" fontId="6" fillId="0" borderId="0" xfId="83" applyFont="1" applyAlignment="1">
      <alignment vertical="center"/>
    </xf>
    <xf numFmtId="0" fontId="10" fillId="0" borderId="0" xfId="83" applyFont="1" applyAlignment="1">
      <alignment horizontal="center" vertical="center"/>
    </xf>
    <xf numFmtId="0" fontId="5" fillId="0" borderId="0" xfId="83" applyFont="1" applyAlignment="1">
      <alignment vertical="center"/>
    </xf>
    <xf numFmtId="0" fontId="4" fillId="0" borderId="0" xfId="83" applyFont="1" applyAlignment="1">
      <alignment vertical="center"/>
    </xf>
    <xf numFmtId="0" fontId="8" fillId="0" borderId="0" xfId="103" applyFont="1" applyAlignment="1">
      <alignment vertical="center"/>
    </xf>
    <xf numFmtId="0" fontId="5" fillId="0" borderId="0" xfId="83" applyFont="1" applyAlignment="1">
      <alignment horizontal="right" vertical="center"/>
    </xf>
    <xf numFmtId="0" fontId="8" fillId="0" borderId="1" xfId="83" applyFont="1" applyBorder="1" applyAlignment="1">
      <alignment horizontal="center" vertical="center" wrapText="1"/>
    </xf>
    <xf numFmtId="0" fontId="9" fillId="0" borderId="0" xfId="83" applyFont="1" applyBorder="1" applyAlignment="1">
      <alignment vertical="center"/>
    </xf>
    <xf numFmtId="0" fontId="8" fillId="0" borderId="2" xfId="83" applyFont="1" applyBorder="1" applyAlignment="1">
      <alignment horizontal="center" vertical="center" wrapText="1"/>
    </xf>
    <xf numFmtId="0" fontId="8" fillId="0" borderId="5" xfId="97" applyFont="1" applyFill="1" applyBorder="1" applyAlignment="1">
      <alignment horizontal="left" vertical="center" wrapText="1"/>
    </xf>
    <xf numFmtId="177" fontId="8" fillId="0" borderId="1" xfId="97" applyNumberFormat="1" applyFont="1" applyFill="1" applyBorder="1" applyAlignment="1">
      <alignment vertical="center" wrapText="1"/>
    </xf>
    <xf numFmtId="178" fontId="8" fillId="0" borderId="5" xfId="97" applyNumberFormat="1" applyFont="1" applyFill="1" applyBorder="1" applyAlignment="1">
      <alignment vertical="center" wrapText="1"/>
    </xf>
    <xf numFmtId="178" fontId="8" fillId="0" borderId="1" xfId="97" applyNumberFormat="1" applyFont="1" applyFill="1" applyBorder="1" applyAlignment="1">
      <alignment vertical="center" wrapText="1"/>
    </xf>
    <xf numFmtId="0" fontId="9" fillId="0" borderId="0" xfId="83" applyFont="1" applyFill="1" applyBorder="1" applyAlignment="1">
      <alignment vertical="center"/>
    </xf>
    <xf numFmtId="0" fontId="6" fillId="0" borderId="0" xfId="83" applyFont="1" applyFill="1" applyAlignment="1">
      <alignment vertical="center"/>
    </xf>
    <xf numFmtId="0" fontId="9" fillId="0" borderId="0" xfId="103" applyFont="1" applyAlignment="1">
      <alignment vertical="center"/>
    </xf>
    <xf numFmtId="0" fontId="8" fillId="0" borderId="0" xfId="103" applyFont="1" applyAlignment="1"/>
    <xf numFmtId="0" fontId="8" fillId="0" borderId="0" xfId="103" applyFont="1" applyFill="1" applyAlignment="1"/>
    <xf numFmtId="0" fontId="9" fillId="0" borderId="0" xfId="103" applyFont="1" applyAlignment="1"/>
    <xf numFmtId="0" fontId="0" fillId="0" borderId="0" xfId="102" applyFont="1" applyAlignment="1">
      <alignment vertical="center"/>
    </xf>
    <xf numFmtId="0" fontId="2" fillId="0" borderId="0" xfId="102" applyFont="1" applyAlignment="1"/>
    <xf numFmtId="0" fontId="2" fillId="0" borderId="0" xfId="102" applyFont="1" applyAlignment="1">
      <alignment vertical="center"/>
    </xf>
    <xf numFmtId="0" fontId="2" fillId="0" borderId="0" xfId="102" applyFont="1" applyFill="1" applyAlignment="1">
      <alignment vertical="center"/>
    </xf>
    <xf numFmtId="0" fontId="0" fillId="0" borderId="0" xfId="102" applyFont="1" applyAlignment="1"/>
    <xf numFmtId="180" fontId="0" fillId="0" borderId="0" xfId="102" applyNumberFormat="1" applyFont="1" applyAlignment="1"/>
    <xf numFmtId="181" fontId="0" fillId="0" borderId="0" xfId="102" applyNumberFormat="1" applyFont="1" applyAlignment="1"/>
    <xf numFmtId="0" fontId="6" fillId="0" borderId="0" xfId="72" applyFont="1" applyAlignment="1">
      <alignment vertical="center"/>
    </xf>
    <xf numFmtId="0" fontId="7" fillId="0" borderId="0" xfId="72" applyFont="1" applyAlignment="1">
      <alignment horizontal="center" vertical="center"/>
    </xf>
    <xf numFmtId="0" fontId="5" fillId="0" borderId="0" xfId="72" applyFont="1" applyAlignment="1">
      <alignment vertical="center"/>
    </xf>
    <xf numFmtId="0" fontId="4" fillId="0" borderId="0" xfId="72" applyFont="1" applyAlignment="1"/>
    <xf numFmtId="180" fontId="8" fillId="0" borderId="0" xfId="102" applyNumberFormat="1" applyFont="1" applyAlignment="1"/>
    <xf numFmtId="180" fontId="4" fillId="0" borderId="0" xfId="72" applyNumberFormat="1" applyFont="1" applyAlignment="1">
      <alignment horizontal="right"/>
    </xf>
    <xf numFmtId="181" fontId="4" fillId="0" borderId="0" xfId="72" applyNumberFormat="1" applyFont="1" applyAlignment="1">
      <alignment horizontal="right"/>
    </xf>
    <xf numFmtId="181" fontId="5" fillId="0" borderId="0" xfId="72" applyNumberFormat="1" applyFont="1" applyAlignment="1">
      <alignment horizontal="right" vertical="center"/>
    </xf>
    <xf numFmtId="0" fontId="8" fillId="0" borderId="1" xfId="81" applyFont="1" applyBorder="1" applyAlignment="1">
      <alignment horizontal="center" vertical="center" wrapText="1"/>
    </xf>
    <xf numFmtId="0" fontId="9" fillId="0" borderId="0" xfId="72" applyFont="1" applyBorder="1" applyAlignment="1">
      <alignment vertical="center"/>
    </xf>
    <xf numFmtId="180" fontId="8" fillId="0" borderId="1" xfId="97" applyNumberFormat="1" applyFont="1" applyFill="1" applyBorder="1" applyAlignment="1">
      <alignment horizontal="left" vertical="center" wrapText="1"/>
    </xf>
    <xf numFmtId="177" fontId="8" fillId="0" borderId="1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1" xfId="1" applyNumberFormat="1" applyFont="1" applyFill="1" applyBorder="1" applyAlignment="1">
      <alignment horizontal="right" vertical="center"/>
    </xf>
    <xf numFmtId="0" fontId="9" fillId="0" borderId="0" xfId="72" applyFont="1" applyFill="1" applyBorder="1" applyAlignment="1">
      <alignment vertical="center"/>
    </xf>
    <xf numFmtId="0" fontId="6" fillId="0" borderId="0" xfId="72" applyFont="1" applyFill="1" applyAlignment="1">
      <alignment vertical="center"/>
    </xf>
    <xf numFmtId="0" fontId="9" fillId="0" borderId="0" xfId="102" applyFont="1" applyAlignment="1">
      <alignment vertical="center"/>
    </xf>
    <xf numFmtId="0" fontId="8" fillId="0" borderId="0" xfId="102" applyFont="1" applyAlignment="1"/>
    <xf numFmtId="0" fontId="8" fillId="0" borderId="0" xfId="102" applyFont="1" applyAlignment="1">
      <alignment vertical="center"/>
    </xf>
    <xf numFmtId="0" fontId="8" fillId="0" borderId="0" xfId="102" applyFont="1" applyFill="1" applyAlignment="1">
      <alignment vertical="center"/>
    </xf>
    <xf numFmtId="0" fontId="9" fillId="0" borderId="0" xfId="102" applyFont="1" applyAlignment="1"/>
    <xf numFmtId="0" fontId="0" fillId="0" borderId="0" xfId="99" applyFont="1" applyFill="1" applyAlignment="1">
      <alignment vertical="center"/>
    </xf>
    <xf numFmtId="0" fontId="2" fillId="0" borderId="0" xfId="99" applyFont="1" applyFill="1" applyAlignment="1"/>
    <xf numFmtId="0" fontId="2" fillId="0" borderId="0" xfId="99" applyFont="1" applyFill="1" applyAlignment="1">
      <alignment vertical="center"/>
    </xf>
    <xf numFmtId="0" fontId="0" fillId="0" borderId="0" xfId="99" applyFont="1" applyFill="1" applyAlignment="1">
      <alignment wrapText="1"/>
    </xf>
    <xf numFmtId="0" fontId="0" fillId="0" borderId="0" xfId="99" applyFont="1" applyFill="1" applyAlignment="1"/>
    <xf numFmtId="0" fontId="7" fillId="0" borderId="0" xfId="82" applyFont="1" applyFill="1" applyAlignment="1">
      <alignment horizontal="center" vertical="center"/>
    </xf>
    <xf numFmtId="0" fontId="8" fillId="0" borderId="0" xfId="99" applyFont="1" applyFill="1" applyAlignment="1"/>
    <xf numFmtId="0" fontId="5" fillId="0" borderId="0" xfId="82" applyFont="1" applyFill="1" applyAlignment="1">
      <alignment horizontal="right" vertical="center"/>
    </xf>
    <xf numFmtId="0" fontId="8" fillId="0" borderId="6" xfId="99" applyFont="1" applyFill="1" applyBorder="1" applyAlignment="1">
      <alignment horizontal="left" vertical="center" wrapText="1"/>
    </xf>
    <xf numFmtId="178" fontId="8" fillId="0" borderId="5" xfId="1" applyNumberFormat="1" applyFont="1" applyFill="1" applyBorder="1" applyAlignment="1">
      <alignment vertical="center" wrapText="1"/>
    </xf>
    <xf numFmtId="0" fontId="0" fillId="0" borderId="1" xfId="99" applyFont="1" applyFill="1" applyBorder="1" applyAlignment="1">
      <alignment horizontal="left" vertical="center" wrapText="1"/>
    </xf>
    <xf numFmtId="180" fontId="8" fillId="0" borderId="1" xfId="1" applyNumberFormat="1" applyFont="1" applyFill="1" applyBorder="1" applyAlignment="1">
      <alignment vertical="center" wrapText="1"/>
    </xf>
    <xf numFmtId="180" fontId="8" fillId="0" borderId="1" xfId="1" applyNumberFormat="1" applyFont="1" applyFill="1" applyBorder="1" applyAlignment="1">
      <alignment horizontal="right" vertical="center"/>
    </xf>
    <xf numFmtId="182" fontId="0" fillId="0" borderId="7" xfId="1" applyNumberFormat="1" applyFont="1" applyFill="1" applyBorder="1" applyAlignment="1">
      <alignment horizontal="left" vertical="center" wrapText="1"/>
    </xf>
    <xf numFmtId="182" fontId="0" fillId="0" borderId="0" xfId="1" applyNumberFormat="1" applyFont="1" applyFill="1" applyBorder="1" applyAlignment="1">
      <alignment horizontal="left" vertical="center" wrapText="1"/>
    </xf>
    <xf numFmtId="0" fontId="9" fillId="0" borderId="0" xfId="99" applyFont="1" applyFill="1" applyAlignment="1">
      <alignment vertical="center"/>
    </xf>
    <xf numFmtId="0" fontId="8" fillId="0" borderId="0" xfId="99" applyFont="1" applyFill="1" applyAlignment="1">
      <alignment vertical="center"/>
    </xf>
    <xf numFmtId="0" fontId="5" fillId="0" borderId="0" xfId="82" applyFont="1" applyFill="1" applyBorder="1" applyAlignment="1">
      <alignment horizontal="center" vertical="center" wrapText="1"/>
    </xf>
    <xf numFmtId="0" fontId="9" fillId="0" borderId="0" xfId="99" applyFont="1" applyFill="1" applyAlignment="1">
      <alignment wrapText="1"/>
    </xf>
    <xf numFmtId="0" fontId="6" fillId="0" borderId="0" xfId="82" applyFont="1" applyFill="1" applyBorder="1" applyAlignment="1">
      <alignment horizontal="center" vertical="center" wrapText="1"/>
    </xf>
    <xf numFmtId="0" fontId="9" fillId="0" borderId="0" xfId="99" applyFont="1" applyFill="1" applyAlignment="1"/>
    <xf numFmtId="0" fontId="0" fillId="0" borderId="0" xfId="100" applyFont="1" applyFill="1" applyAlignment="1">
      <alignment vertical="center"/>
    </xf>
    <xf numFmtId="0" fontId="2" fillId="0" borderId="0" xfId="100" applyFont="1" applyFill="1" applyAlignment="1"/>
    <xf numFmtId="0" fontId="2" fillId="0" borderId="0" xfId="100" applyFont="1" applyFill="1" applyAlignment="1">
      <alignment vertical="center"/>
    </xf>
    <xf numFmtId="0" fontId="0" fillId="0" borderId="0" xfId="100" applyFont="1" applyFill="1" applyAlignment="1"/>
    <xf numFmtId="0" fontId="6" fillId="0" borderId="0" xfId="81" applyFont="1" applyFill="1" applyAlignment="1">
      <alignment vertical="center"/>
    </xf>
    <xf numFmtId="0" fontId="7" fillId="0" borderId="0" xfId="81" applyFont="1" applyFill="1" applyAlignment="1">
      <alignment horizontal="center" vertical="center"/>
    </xf>
    <xf numFmtId="0" fontId="5" fillId="0" borderId="0" xfId="81" applyFont="1" applyFill="1" applyAlignment="1">
      <alignment vertical="center"/>
    </xf>
    <xf numFmtId="0" fontId="4" fillId="0" borderId="0" xfId="81" applyFont="1" applyFill="1" applyAlignment="1"/>
    <xf numFmtId="0" fontId="8" fillId="0" borderId="0" xfId="100" applyFont="1" applyFill="1" applyAlignment="1"/>
    <xf numFmtId="0" fontId="5" fillId="0" borderId="0" xfId="81" applyFont="1" applyFill="1" applyAlignment="1">
      <alignment horizontal="right" vertical="center"/>
    </xf>
    <xf numFmtId="0" fontId="5" fillId="0" borderId="0" xfId="81" applyFont="1" applyFill="1" applyBorder="1" applyAlignment="1">
      <alignment vertical="center"/>
    </xf>
    <xf numFmtId="180" fontId="8" fillId="0" borderId="1" xfId="95" applyNumberFormat="1" applyFont="1" applyFill="1" applyBorder="1" applyAlignment="1">
      <alignment horizontal="left" vertical="center" wrapText="1"/>
    </xf>
    <xf numFmtId="182" fontId="8" fillId="0" borderId="1" xfId="1" applyNumberFormat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vertical="center" wrapText="1"/>
    </xf>
    <xf numFmtId="180" fontId="0" fillId="0" borderId="1" xfId="100" applyNumberFormat="1" applyFont="1" applyFill="1" applyBorder="1" applyAlignment="1">
      <alignment horizontal="left" vertical="center" wrapText="1"/>
    </xf>
    <xf numFmtId="182" fontId="9" fillId="0" borderId="1" xfId="1" applyNumberFormat="1" applyFont="1" applyFill="1" applyBorder="1" applyAlignment="1">
      <alignment vertical="center" wrapText="1"/>
    </xf>
    <xf numFmtId="178" fontId="0" fillId="0" borderId="1" xfId="1" applyNumberFormat="1" applyFont="1" applyFill="1" applyBorder="1" applyAlignment="1">
      <alignment vertical="center" wrapText="1"/>
    </xf>
    <xf numFmtId="0" fontId="5" fillId="0" borderId="0" xfId="81" applyFont="1" applyFill="1" applyBorder="1" applyAlignment="1">
      <alignment horizontal="center" vertical="center"/>
    </xf>
    <xf numFmtId="0" fontId="5" fillId="0" borderId="0" xfId="81" applyFont="1" applyFill="1" applyBorder="1" applyAlignment="1">
      <alignment vertical="center" wrapText="1"/>
    </xf>
    <xf numFmtId="0" fontId="6" fillId="0" borderId="0" xfId="81" applyFont="1" applyFill="1" applyBorder="1" applyAlignment="1">
      <alignment horizontal="center" vertical="center"/>
    </xf>
    <xf numFmtId="182" fontId="6" fillId="0" borderId="7" xfId="1" applyNumberFormat="1" applyFont="1" applyFill="1" applyBorder="1" applyAlignment="1">
      <alignment horizontal="left" vertical="center" wrapText="1"/>
    </xf>
    <xf numFmtId="182" fontId="6" fillId="0" borderId="0" xfId="1" applyNumberFormat="1" applyFont="1" applyFill="1" applyBorder="1" applyAlignment="1">
      <alignment horizontal="left" vertical="center" wrapText="1"/>
    </xf>
    <xf numFmtId="0" fontId="6" fillId="0" borderId="0" xfId="81" applyFont="1" applyFill="1" applyBorder="1" applyAlignment="1">
      <alignment vertical="center"/>
    </xf>
    <xf numFmtId="0" fontId="9" fillId="0" borderId="0" xfId="100" applyFont="1" applyFill="1" applyAlignment="1">
      <alignment vertical="center"/>
    </xf>
    <xf numFmtId="0" fontId="8" fillId="0" borderId="0" xfId="100" applyFont="1" applyFill="1" applyAlignment="1">
      <alignment vertical="center"/>
    </xf>
    <xf numFmtId="0" fontId="9" fillId="0" borderId="0" xfId="100" applyFont="1" applyFill="1" applyAlignment="1"/>
    <xf numFmtId="0" fontId="6" fillId="0" borderId="0" xfId="8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99" applyFill="1" applyAlignment="1"/>
    <xf numFmtId="183" fontId="11" fillId="0" borderId="0" xfId="99" applyNumberFormat="1" applyFont="1" applyFill="1" applyAlignment="1">
      <alignment horizontal="center" vertical="center" wrapText="1"/>
    </xf>
    <xf numFmtId="0" fontId="5" fillId="0" borderId="0" xfId="99" applyFont="1" applyFill="1" applyAlignment="1">
      <alignment horizontal="right" vertical="center"/>
    </xf>
    <xf numFmtId="0" fontId="4" fillId="0" borderId="1" xfId="99" applyFont="1" applyFill="1" applyBorder="1" applyAlignment="1">
      <alignment horizontal="center" vertical="center" wrapText="1"/>
    </xf>
    <xf numFmtId="181" fontId="4" fillId="0" borderId="1" xfId="112" applyNumberFormat="1" applyFont="1" applyFill="1" applyBorder="1" applyAlignment="1">
      <alignment horizontal="right" vertical="center" wrapText="1"/>
    </xf>
    <xf numFmtId="0" fontId="5" fillId="0" borderId="1" xfId="99" applyFont="1" applyFill="1" applyBorder="1" applyAlignment="1">
      <alignment horizontal="center" vertical="center"/>
    </xf>
    <xf numFmtId="0" fontId="6" fillId="0" borderId="0" xfId="99" applyFont="1" applyFill="1" applyAlignment="1">
      <alignment vertical="center"/>
    </xf>
    <xf numFmtId="0" fontId="12" fillId="0" borderId="0" xfId="65" applyNumberFormat="1" applyFont="1" applyFill="1" applyBorder="1" applyAlignment="1"/>
    <xf numFmtId="0" fontId="2" fillId="0" borderId="0" xfId="65" applyNumberFormat="1" applyFont="1" applyFill="1" applyBorder="1" applyAlignment="1"/>
    <xf numFmtId="0" fontId="13" fillId="0" borderId="0" xfId="65" applyNumberFormat="1" applyFont="1" applyFill="1" applyBorder="1" applyAlignment="1"/>
    <xf numFmtId="0" fontId="3" fillId="0" borderId="0" xfId="65" applyNumberFormat="1" applyFont="1" applyFill="1" applyBorder="1" applyAlignment="1">
      <alignment horizontal="center" vertical="center"/>
    </xf>
    <xf numFmtId="0" fontId="14" fillId="0" borderId="0" xfId="65" applyNumberFormat="1" applyFont="1" applyFill="1" applyBorder="1" applyAlignment="1">
      <alignment horizontal="center"/>
    </xf>
    <xf numFmtId="0" fontId="0" fillId="0" borderId="0" xfId="65" applyNumberFormat="1" applyFont="1" applyFill="1" applyBorder="1" applyAlignment="1">
      <alignment horizontal="right" vertical="center"/>
    </xf>
    <xf numFmtId="0" fontId="2" fillId="0" borderId="1" xfId="65" applyNumberFormat="1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8" fillId="0" borderId="1" xfId="89" applyNumberFormat="1" applyFont="1" applyFill="1" applyBorder="1" applyAlignment="1">
      <alignment horizontal="center" vertical="center" wrapText="1"/>
    </xf>
    <xf numFmtId="3" fontId="2" fillId="0" borderId="1" xfId="65" applyNumberFormat="1" applyFont="1" applyFill="1" applyBorder="1" applyAlignment="1">
      <alignment horizontal="right" vertical="center"/>
    </xf>
    <xf numFmtId="184" fontId="2" fillId="0" borderId="1" xfId="65" applyNumberFormat="1" applyFont="1" applyFill="1" applyBorder="1" applyAlignment="1">
      <alignment horizontal="right" vertical="center"/>
    </xf>
    <xf numFmtId="182" fontId="6" fillId="0" borderId="0" xfId="109" applyNumberFormat="1" applyFont="1" applyFill="1" applyBorder="1" applyAlignment="1">
      <alignment horizontal="left" wrapText="1"/>
    </xf>
    <xf numFmtId="182" fontId="6" fillId="0" borderId="0" xfId="109" applyNumberFormat="1" applyFont="1" applyFill="1" applyBorder="1" applyAlignment="1">
      <alignment horizontal="left" vertical="center" wrapText="1"/>
    </xf>
    <xf numFmtId="0" fontId="12" fillId="0" borderId="0" xfId="65" applyNumberFormat="1" applyFont="1" applyFill="1" applyBorder="1" applyAlignment="1">
      <alignment vertical="center"/>
    </xf>
    <xf numFmtId="0" fontId="0" fillId="0" borderId="0" xfId="65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wrapText="1"/>
    </xf>
    <xf numFmtId="3" fontId="13" fillId="0" borderId="0" xfId="65" applyNumberFormat="1" applyFont="1" applyFill="1" applyBorder="1" applyAlignment="1"/>
    <xf numFmtId="0" fontId="2" fillId="0" borderId="1" xfId="65" applyNumberFormat="1" applyFont="1" applyFill="1" applyBorder="1" applyAlignment="1">
      <alignment horizontal="left" vertical="center"/>
    </xf>
    <xf numFmtId="3" fontId="6" fillId="0" borderId="1" xfId="51" applyNumberFormat="1" applyFont="1" applyFill="1" applyBorder="1" applyAlignment="1">
      <alignment horizontal="left" vertical="center" indent="1"/>
    </xf>
    <xf numFmtId="3" fontId="0" fillId="0" borderId="1" xfId="65" applyNumberFormat="1" applyFont="1" applyFill="1" applyBorder="1" applyAlignment="1">
      <alignment horizontal="right" vertical="center"/>
    </xf>
    <xf numFmtId="0" fontId="6" fillId="0" borderId="1" xfId="51" applyNumberFormat="1" applyFont="1" applyFill="1" applyBorder="1" applyAlignment="1">
      <alignment horizontal="left" vertical="center" wrapText="1"/>
    </xf>
    <xf numFmtId="177" fontId="6" fillId="0" borderId="1" xfId="92" applyNumberFormat="1" applyFont="1" applyFill="1" applyBorder="1" applyAlignment="1">
      <alignment horizontal="right" vertical="center"/>
    </xf>
    <xf numFmtId="0" fontId="6" fillId="0" borderId="1" xfId="86" applyNumberFormat="1" applyFont="1" applyFill="1" applyBorder="1" applyAlignment="1">
      <alignment horizontal="left" vertical="center" wrapText="1"/>
    </xf>
    <xf numFmtId="0" fontId="0" fillId="0" borderId="1" xfId="65" applyNumberFormat="1" applyFont="1" applyFill="1" applyBorder="1" applyAlignment="1">
      <alignment horizontal="left" vertical="center" wrapText="1"/>
    </xf>
    <xf numFmtId="0" fontId="6" fillId="0" borderId="0" xfId="65" applyNumberFormat="1" applyFont="1" applyFill="1" applyAlignment="1">
      <alignment horizontal="left" vertical="center" wrapText="1"/>
    </xf>
    <xf numFmtId="0" fontId="6" fillId="0" borderId="0" xfId="65" applyNumberFormat="1" applyFont="1" applyFill="1" applyBorder="1" applyAlignment="1">
      <alignment horizontal="center" vertical="center"/>
    </xf>
    <xf numFmtId="181" fontId="2" fillId="0" borderId="0" xfId="65" applyNumberFormat="1" applyFont="1" applyFill="1" applyBorder="1" applyAlignment="1"/>
    <xf numFmtId="0" fontId="0" fillId="0" borderId="0" xfId="65" applyNumberFormat="1" applyFont="1" applyFill="1" applyBorder="1" applyAlignment="1">
      <alignment vertical="center"/>
    </xf>
    <xf numFmtId="0" fontId="13" fillId="0" borderId="0" xfId="65" applyNumberFormat="1" applyFont="1" applyFill="1" applyBorder="1" applyAlignment="1">
      <alignment vertical="center"/>
    </xf>
    <xf numFmtId="0" fontId="13" fillId="0" borderId="0" xfId="65" applyNumberFormat="1" applyFont="1" applyFill="1" applyBorder="1" applyAlignment="1">
      <alignment horizontal="center"/>
    </xf>
    <xf numFmtId="49" fontId="2" fillId="0" borderId="8" xfId="65" applyNumberFormat="1" applyFont="1" applyFill="1" applyBorder="1" applyAlignment="1">
      <alignment horizontal="left" vertical="center"/>
    </xf>
    <xf numFmtId="3" fontId="2" fillId="0" borderId="8" xfId="65" applyNumberFormat="1" applyFont="1" applyFill="1" applyBorder="1" applyAlignment="1">
      <alignment horizontal="right" vertical="center"/>
    </xf>
    <xf numFmtId="184" fontId="2" fillId="0" borderId="8" xfId="65" applyNumberFormat="1" applyFont="1" applyFill="1" applyBorder="1" applyAlignment="1">
      <alignment horizontal="right" vertical="center"/>
    </xf>
    <xf numFmtId="0" fontId="0" fillId="0" borderId="1" xfId="65" applyNumberFormat="1" applyFont="1" applyFill="1" applyBorder="1" applyAlignment="1">
      <alignment horizontal="left" vertical="center" indent="1"/>
    </xf>
    <xf numFmtId="0" fontId="0" fillId="0" borderId="1" xfId="96" applyNumberFormat="1" applyFont="1" applyFill="1" applyBorder="1" applyAlignment="1">
      <alignment vertical="center"/>
    </xf>
    <xf numFmtId="3" fontId="15" fillId="0" borderId="1" xfId="65" applyNumberFormat="1" applyFont="1" applyFill="1" applyBorder="1" applyAlignment="1">
      <alignment horizontal="right" vertical="center"/>
    </xf>
    <xf numFmtId="0" fontId="0" fillId="0" borderId="1" xfId="60" applyNumberFormat="1" applyFont="1" applyFill="1" applyBorder="1" applyAlignment="1">
      <alignment vertical="center"/>
    </xf>
    <xf numFmtId="49" fontId="9" fillId="0" borderId="1" xfId="89" applyNumberFormat="1" applyFont="1" applyFill="1" applyBorder="1" applyAlignment="1">
      <alignment horizontal="left" vertical="center" wrapText="1" indent="1"/>
    </xf>
    <xf numFmtId="0" fontId="12" fillId="0" borderId="0" xfId="65" applyNumberFormat="1" applyFont="1" applyFill="1" applyBorder="1" applyAlignment="1">
      <alignment horizontal="center" vertical="center"/>
    </xf>
    <xf numFmtId="0" fontId="2" fillId="0" borderId="0" xfId="65" applyNumberFormat="1" applyFont="1" applyFill="1" applyBorder="1" applyAlignment="1">
      <alignment horizontal="center"/>
    </xf>
    <xf numFmtId="0" fontId="6" fillId="0" borderId="0" xfId="56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76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31" fontId="0" fillId="0" borderId="1" xfId="76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1" xfId="88" applyFont="1" applyFill="1" applyBorder="1" applyAlignment="1">
      <alignment horizontal="center" vertical="center" wrapText="1"/>
    </xf>
    <xf numFmtId="0" fontId="8" fillId="0" borderId="1" xfId="88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0" fillId="0" borderId="0" xfId="0" applyFill="1" applyAlignment="1">
      <alignment horizontal="right" vertical="center"/>
    </xf>
    <xf numFmtId="0" fontId="2" fillId="0" borderId="0" xfId="0" applyFont="1" applyAlignment="1"/>
    <xf numFmtId="0" fontId="15" fillId="0" borderId="0" xfId="94" applyFont="1" applyFill="1" applyAlignment="1"/>
    <xf numFmtId="0" fontId="0" fillId="0" borderId="0" xfId="0" applyFill="1" applyAlignment="1"/>
    <xf numFmtId="182" fontId="17" fillId="0" borderId="0" xfId="1" applyNumberFormat="1" applyFont="1" applyFill="1" applyAlignment="1">
      <alignment vertical="center"/>
    </xf>
    <xf numFmtId="0" fontId="0" fillId="0" borderId="0" xfId="94" applyFont="1" applyFill="1" applyAlignment="1"/>
    <xf numFmtId="182" fontId="3" fillId="0" borderId="0" xfId="1" applyNumberFormat="1" applyFont="1" applyFill="1" applyAlignment="1">
      <alignment horizontal="center" vertical="center"/>
    </xf>
    <xf numFmtId="182" fontId="0" fillId="0" borderId="0" xfId="1" applyNumberFormat="1" applyFont="1" applyFill="1" applyAlignment="1">
      <alignment horizontal="left" vertical="center"/>
    </xf>
    <xf numFmtId="0" fontId="0" fillId="0" borderId="0" xfId="94" applyFont="1" applyFill="1" applyAlignment="1">
      <alignment horizontal="right"/>
    </xf>
    <xf numFmtId="182" fontId="2" fillId="0" borderId="1" xfId="1" applyNumberFormat="1" applyFont="1" applyFill="1" applyBorder="1" applyAlignment="1">
      <alignment horizontal="center"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0" fontId="2" fillId="0" borderId="0" xfId="94" applyFont="1" applyFill="1" applyAlignment="1"/>
    <xf numFmtId="182" fontId="18" fillId="0" borderId="1" xfId="111" applyNumberFormat="1" applyFont="1" applyFill="1" applyBorder="1" applyAlignment="1">
      <alignment horizontal="left" vertical="center"/>
    </xf>
    <xf numFmtId="182" fontId="19" fillId="0" borderId="1" xfId="111" applyNumberFormat="1" applyFont="1" applyFill="1" applyBorder="1" applyAlignment="1">
      <alignment horizontal="center" vertical="center"/>
    </xf>
    <xf numFmtId="182" fontId="2" fillId="0" borderId="1" xfId="1" applyNumberFormat="1" applyFont="1" applyFill="1" applyBorder="1" applyAlignment="1">
      <alignment horizontal="left" vertical="center" indent="1"/>
    </xf>
    <xf numFmtId="182" fontId="18" fillId="0" borderId="1" xfId="73" applyNumberFormat="1" applyFont="1" applyFill="1" applyBorder="1" applyAlignment="1">
      <alignment horizontal="left" vertical="center" indent="1"/>
    </xf>
    <xf numFmtId="182" fontId="19" fillId="0" borderId="1" xfId="73" applyNumberFormat="1" applyFont="1" applyFill="1" applyBorder="1" applyAlignment="1">
      <alignment horizontal="left" vertical="center" indent="1"/>
    </xf>
    <xf numFmtId="182" fontId="2" fillId="0" borderId="1" xfId="73" applyNumberFormat="1" applyFont="1" applyFill="1" applyBorder="1" applyAlignment="1">
      <alignment horizontal="left" vertical="center" indent="1"/>
    </xf>
    <xf numFmtId="0" fontId="2" fillId="0" borderId="0" xfId="74" applyFont="1" applyFill="1" applyAlignment="1">
      <alignment vertical="center"/>
    </xf>
    <xf numFmtId="0" fontId="0" fillId="0" borderId="0" xfId="74" applyFont="1" applyFill="1" applyBorder="1" applyAlignment="1">
      <alignment vertical="center"/>
    </xf>
    <xf numFmtId="0" fontId="13" fillId="0" borderId="0" xfId="74" applyFont="1" applyFill="1" applyBorder="1" applyAlignment="1">
      <alignment vertical="center"/>
    </xf>
    <xf numFmtId="0" fontId="13" fillId="0" borderId="0" xfId="74" applyFont="1" applyFill="1" applyAlignment="1">
      <alignment vertical="center"/>
    </xf>
    <xf numFmtId="0" fontId="3" fillId="0" borderId="0" xfId="74" applyFont="1" applyFill="1" applyBorder="1" applyAlignment="1">
      <alignment horizontal="center" vertical="center"/>
    </xf>
    <xf numFmtId="0" fontId="14" fillId="0" borderId="0" xfId="74" applyFont="1" applyFill="1" applyAlignment="1">
      <alignment horizontal="center" vertical="center"/>
    </xf>
    <xf numFmtId="3" fontId="20" fillId="0" borderId="0" xfId="74" applyNumberFormat="1" applyFont="1" applyFill="1" applyAlignment="1">
      <alignment horizontal="center" vertical="center"/>
    </xf>
    <xf numFmtId="3" fontId="2" fillId="0" borderId="0" xfId="74" applyNumberFormat="1" applyFont="1" applyFill="1" applyAlignment="1">
      <alignment vertical="center"/>
    </xf>
    <xf numFmtId="0" fontId="0" fillId="0" borderId="0" xfId="74" applyFont="1" applyFill="1" applyBorder="1" applyAlignment="1">
      <alignment horizontal="right" vertical="center"/>
    </xf>
    <xf numFmtId="0" fontId="2" fillId="0" borderId="1" xfId="74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 applyProtection="1">
      <alignment horizontal="center" vertical="center"/>
    </xf>
    <xf numFmtId="3" fontId="2" fillId="0" borderId="1" xfId="74" applyNumberFormat="1" applyFont="1" applyFill="1" applyBorder="1" applyAlignment="1">
      <alignment horizontal="right" vertical="center"/>
    </xf>
    <xf numFmtId="184" fontId="0" fillId="0" borderId="1" xfId="74" applyNumberFormat="1" applyFont="1" applyFill="1" applyBorder="1" applyAlignment="1">
      <alignment horizontal="right" vertical="center"/>
    </xf>
    <xf numFmtId="3" fontId="0" fillId="0" borderId="1" xfId="74" applyNumberFormat="1" applyFont="1" applyFill="1" applyBorder="1" applyAlignment="1">
      <alignment horizontal="right" vertical="center"/>
    </xf>
    <xf numFmtId="182" fontId="6" fillId="0" borderId="0" xfId="108" applyNumberFormat="1" applyFont="1" applyFill="1" applyBorder="1" applyAlignment="1">
      <alignment vertical="center" wrapText="1"/>
    </xf>
    <xf numFmtId="185" fontId="0" fillId="0" borderId="0" xfId="74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 applyProtection="1">
      <alignment horizontal="left" vertical="center" wrapText="1"/>
    </xf>
    <xf numFmtId="0" fontId="12" fillId="0" borderId="0" xfId="74" applyFont="1" applyFill="1" applyBorder="1" applyAlignment="1">
      <alignment vertical="center"/>
    </xf>
    <xf numFmtId="0" fontId="2" fillId="0" borderId="0" xfId="74" applyFont="1" applyFill="1" applyBorder="1" applyAlignment="1">
      <alignment vertical="center"/>
    </xf>
    <xf numFmtId="0" fontId="12" fillId="0" borderId="0" xfId="0" applyFont="1" applyFill="1" applyBorder="1" applyAlignment="1"/>
    <xf numFmtId="0" fontId="2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77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0" fillId="0" borderId="1" xfId="70" applyNumberFormat="1" applyFont="1" applyFill="1" applyBorder="1" applyAlignment="1">
      <alignment horizontal="right" vertical="center"/>
    </xf>
    <xf numFmtId="184" fontId="0" fillId="0" borderId="1" xfId="7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vertical="center"/>
    </xf>
    <xf numFmtId="0" fontId="12" fillId="0" borderId="0" xfId="69" applyFont="1" applyFill="1" applyAlignment="1"/>
    <xf numFmtId="0" fontId="2" fillId="0" borderId="0" xfId="69" applyFont="1" applyFill="1" applyAlignment="1"/>
    <xf numFmtId="0" fontId="0" fillId="0" borderId="0" xfId="69" applyFont="1" applyFill="1" applyBorder="1" applyAlignment="1"/>
    <xf numFmtId="0" fontId="13" fillId="0" borderId="0" xfId="69" applyFont="1" applyFill="1" applyAlignment="1"/>
    <xf numFmtId="0" fontId="3" fillId="0" borderId="0" xfId="69" applyFont="1" applyFill="1" applyBorder="1" applyAlignment="1">
      <alignment horizontal="center" vertical="center"/>
    </xf>
    <xf numFmtId="0" fontId="14" fillId="0" borderId="0" xfId="69" applyFont="1" applyFill="1" applyAlignment="1">
      <alignment horizontal="center"/>
    </xf>
    <xf numFmtId="0" fontId="2" fillId="0" borderId="1" xfId="69" applyFont="1" applyFill="1" applyBorder="1" applyAlignment="1">
      <alignment horizontal="center" vertical="center" wrapText="1"/>
    </xf>
    <xf numFmtId="0" fontId="2" fillId="0" borderId="8" xfId="69" applyFont="1" applyFill="1" applyBorder="1" applyAlignment="1">
      <alignment horizontal="left" vertical="center"/>
    </xf>
    <xf numFmtId="184" fontId="2" fillId="0" borderId="8" xfId="69" applyNumberFormat="1" applyFont="1" applyFill="1" applyBorder="1" applyAlignment="1">
      <alignment horizontal="right" vertical="center"/>
    </xf>
    <xf numFmtId="0" fontId="0" fillId="0" borderId="1" xfId="69" applyNumberFormat="1" applyFont="1" applyFill="1" applyBorder="1" applyAlignment="1" applyProtection="1">
      <alignment horizontal="left" vertical="center" indent="1"/>
    </xf>
    <xf numFmtId="3" fontId="0" fillId="0" borderId="1" xfId="69" applyNumberFormat="1" applyFont="1" applyFill="1" applyBorder="1" applyAlignment="1">
      <alignment horizontal="right" vertical="center"/>
    </xf>
    <xf numFmtId="184" fontId="0" fillId="0" borderId="1" xfId="69" applyNumberFormat="1" applyFont="1" applyFill="1" applyBorder="1" applyAlignment="1">
      <alignment horizontal="right" vertical="center"/>
    </xf>
    <xf numFmtId="0" fontId="0" fillId="0" borderId="0" xfId="69" applyFont="1" applyFill="1" applyBorder="1" applyAlignment="1">
      <alignment horizontal="right"/>
    </xf>
    <xf numFmtId="0" fontId="2" fillId="0" borderId="0" xfId="69" applyFont="1" applyFill="1" applyBorder="1" applyAlignment="1"/>
    <xf numFmtId="0" fontId="2" fillId="0" borderId="1" xfId="69" applyFont="1" applyFill="1" applyBorder="1" applyAlignment="1">
      <alignment horizontal="center" vertical="center"/>
    </xf>
    <xf numFmtId="3" fontId="2" fillId="0" borderId="8" xfId="69" applyNumberFormat="1" applyFont="1" applyFill="1" applyBorder="1" applyAlignment="1">
      <alignment horizontal="right" vertical="center"/>
    </xf>
    <xf numFmtId="1" fontId="6" fillId="0" borderId="0" xfId="69" applyNumberFormat="1" applyFont="1" applyFill="1" applyBorder="1" applyAlignment="1">
      <alignment horizontal="center" vertical="center"/>
    </xf>
    <xf numFmtId="1" fontId="6" fillId="0" borderId="0" xfId="69" applyNumberFormat="1" applyFont="1" applyFill="1" applyAlignment="1">
      <alignment horizontal="center" vertical="center"/>
    </xf>
    <xf numFmtId="0" fontId="0" fillId="0" borderId="1" xfId="69" applyNumberFormat="1" applyFont="1" applyFill="1" applyBorder="1" applyAlignment="1" applyProtection="1">
      <alignment horizontal="left" vertical="center"/>
    </xf>
    <xf numFmtId="0" fontId="2" fillId="0" borderId="1" xfId="69" applyNumberFormat="1" applyFont="1" applyFill="1" applyBorder="1" applyAlignment="1" applyProtection="1">
      <alignment horizontal="center" vertical="center"/>
    </xf>
    <xf numFmtId="3" fontId="2" fillId="0" borderId="1" xfId="69" applyNumberFormat="1" applyFont="1" applyFill="1" applyBorder="1" applyAlignment="1">
      <alignment horizontal="right" vertical="center"/>
    </xf>
    <xf numFmtId="182" fontId="6" fillId="0" borderId="7" xfId="52" applyNumberFormat="1" applyFont="1" applyFill="1" applyBorder="1" applyAlignment="1">
      <alignment horizontal="left" vertical="center" wrapText="1"/>
    </xf>
    <xf numFmtId="182" fontId="6" fillId="0" borderId="0" xfId="52" applyNumberFormat="1" applyFont="1" applyFill="1" applyBorder="1" applyAlignment="1">
      <alignment horizontal="left" vertical="center" wrapText="1"/>
    </xf>
    <xf numFmtId="3" fontId="13" fillId="0" borderId="0" xfId="69" applyNumberFormat="1" applyFont="1" applyFill="1" applyAlignment="1"/>
    <xf numFmtId="185" fontId="0" fillId="0" borderId="0" xfId="69" applyNumberFormat="1" applyFont="1" applyFill="1" applyBorder="1" applyAlignment="1">
      <alignment horizontal="right" vertical="center"/>
    </xf>
    <xf numFmtId="182" fontId="6" fillId="0" borderId="0" xfId="52" applyNumberFormat="1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49" fontId="0" fillId="0" borderId="1" xfId="77" applyNumberFormat="1" applyFont="1" applyFill="1" applyBorder="1" applyAlignment="1">
      <alignment horizontal="left" vertical="center" indent="1"/>
    </xf>
    <xf numFmtId="49" fontId="0" fillId="0" borderId="1" xfId="77" applyNumberFormat="1" applyFont="1" applyFill="1" applyBorder="1" applyAlignment="1">
      <alignment horizontal="left" vertical="center"/>
    </xf>
    <xf numFmtId="0" fontId="0" fillId="0" borderId="0" xfId="70" applyFont="1" applyFill="1" applyBorder="1" applyAlignment="1">
      <alignment horizontal="center" vertical="center"/>
    </xf>
    <xf numFmtId="0" fontId="6" fillId="0" borderId="0" xfId="7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31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87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 vertical="center" wrapText="1"/>
    </xf>
    <xf numFmtId="0" fontId="7" fillId="0" borderId="0" xfId="90" applyFont="1" applyFill="1" applyAlignment="1">
      <alignment horizontal="center" vertical="center" wrapText="1"/>
    </xf>
    <xf numFmtId="180" fontId="7" fillId="0" borderId="0" xfId="90" applyNumberFormat="1" applyFont="1" applyFill="1" applyAlignment="1">
      <alignment horizontal="center" vertical="center" wrapText="1"/>
    </xf>
    <xf numFmtId="0" fontId="4" fillId="0" borderId="0" xfId="90" applyFont="1" applyFill="1" applyBorder="1" applyAlignment="1">
      <alignment horizontal="center" vertical="center" wrapText="1"/>
    </xf>
    <xf numFmtId="180" fontId="5" fillId="0" borderId="0" xfId="90" applyNumberFormat="1" applyFont="1" applyFill="1" applyAlignment="1">
      <alignment horizontal="right" vertical="center" wrapText="1"/>
    </xf>
    <xf numFmtId="49" fontId="8" fillId="0" borderId="1" xfId="90" applyNumberFormat="1" applyFont="1" applyFill="1" applyBorder="1" applyAlignment="1">
      <alignment horizontal="center" vertical="center" wrapText="1"/>
    </xf>
    <xf numFmtId="180" fontId="8" fillId="0" borderId="1" xfId="90" applyNumberFormat="1" applyFont="1" applyFill="1" applyBorder="1" applyAlignment="1" applyProtection="1">
      <alignment horizontal="center" vertical="center" wrapText="1"/>
    </xf>
    <xf numFmtId="0" fontId="8" fillId="0" borderId="1" xfId="80" applyNumberFormat="1" applyFont="1" applyFill="1" applyBorder="1" applyAlignment="1">
      <alignment horizontal="center" vertical="center" wrapText="1"/>
    </xf>
    <xf numFmtId="182" fontId="21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/>
    </xf>
    <xf numFmtId="0" fontId="15" fillId="0" borderId="0" xfId="53" applyFont="1" applyFill="1" applyAlignment="1"/>
    <xf numFmtId="180" fontId="17" fillId="0" borderId="0" xfId="1" applyNumberFormat="1" applyFont="1" applyFill="1" applyAlignment="1">
      <alignment horizontal="right" vertical="center"/>
    </xf>
    <xf numFmtId="0" fontId="0" fillId="0" borderId="0" xfId="53" applyFont="1" applyFill="1" applyAlignment="1"/>
    <xf numFmtId="180" fontId="3" fillId="0" borderId="0" xfId="1" applyNumberFormat="1" applyFont="1" applyFill="1" applyAlignment="1">
      <alignment horizontal="right" vertical="center"/>
    </xf>
    <xf numFmtId="180" fontId="0" fillId="0" borderId="0" xfId="1" applyNumberFormat="1" applyFont="1" applyFill="1" applyAlignment="1">
      <alignment horizontal="right" vertical="center"/>
    </xf>
    <xf numFmtId="0" fontId="0" fillId="0" borderId="0" xfId="53" applyFont="1" applyFill="1" applyAlignment="1">
      <alignment horizontal="right" vertical="center"/>
    </xf>
    <xf numFmtId="182" fontId="2" fillId="0" borderId="2" xfId="1" applyNumberFormat="1" applyFont="1" applyFill="1" applyBorder="1" applyAlignment="1">
      <alignment horizontal="center" vertical="center"/>
    </xf>
    <xf numFmtId="180" fontId="2" fillId="0" borderId="2" xfId="1" applyNumberFormat="1" applyFont="1" applyFill="1" applyBorder="1" applyAlignment="1">
      <alignment horizontal="center" vertical="center" wrapText="1"/>
    </xf>
    <xf numFmtId="0" fontId="2" fillId="0" borderId="0" xfId="53" applyFont="1" applyFill="1" applyAlignment="1"/>
    <xf numFmtId="182" fontId="22" fillId="0" borderId="1" xfId="107" applyNumberFormat="1" applyFont="1" applyFill="1" applyBorder="1" applyAlignment="1">
      <alignment horizontal="left" vertical="center" indent="1"/>
    </xf>
    <xf numFmtId="182" fontId="2" fillId="0" borderId="1" xfId="1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93" applyNumberFormat="1" applyFont="1" applyFill="1" applyBorder="1" applyAlignment="1" applyProtection="1">
      <alignment vertical="center"/>
    </xf>
    <xf numFmtId="3" fontId="2" fillId="0" borderId="1" xfId="79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 wrapText="1"/>
    </xf>
    <xf numFmtId="3" fontId="2" fillId="0" borderId="1" xfId="54" applyNumberFormat="1" applyFont="1" applyFill="1" applyBorder="1" applyAlignment="1" applyProtection="1">
      <alignment horizontal="right" vertical="center"/>
    </xf>
    <xf numFmtId="0" fontId="0" fillId="0" borderId="1" xfId="66" applyFill="1" applyBorder="1" applyAlignment="1">
      <alignment horizontal="center" vertical="center"/>
    </xf>
    <xf numFmtId="182" fontId="0" fillId="0" borderId="1" xfId="1" applyNumberFormat="1" applyFont="1" applyFill="1" applyBorder="1">
      <alignment vertical="center"/>
    </xf>
    <xf numFmtId="0" fontId="0" fillId="0" borderId="1" xfId="91" applyFill="1" applyBorder="1" applyAlignment="1">
      <alignment horizontal="center" vertical="center"/>
    </xf>
    <xf numFmtId="182" fontId="2" fillId="0" borderId="1" xfId="1" applyNumberFormat="1" applyFont="1" applyBorder="1">
      <alignment vertical="center"/>
    </xf>
    <xf numFmtId="0" fontId="0" fillId="0" borderId="1" xfId="90" applyFill="1" applyBorder="1" applyAlignment="1">
      <alignment horizontal="center" vertical="center"/>
    </xf>
    <xf numFmtId="182" fontId="0" fillId="0" borderId="1" xfId="1" applyNumberFormat="1" applyFont="1" applyBorder="1">
      <alignment vertical="center"/>
    </xf>
    <xf numFmtId="0" fontId="15" fillId="0" borderId="0" xfId="0" applyFont="1" applyFill="1">
      <alignment vertical="center"/>
    </xf>
    <xf numFmtId="182" fontId="2" fillId="0" borderId="2" xfId="5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1" fontId="2" fillId="0" borderId="1" xfId="1" applyNumberFormat="1" applyFont="1" applyFill="1" applyBorder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41" fontId="0" fillId="0" borderId="1" xfId="1" applyNumberFormat="1" applyFont="1" applyFill="1" applyBorder="1">
      <alignment vertical="center"/>
    </xf>
    <xf numFmtId="41" fontId="0" fillId="0" borderId="1" xfId="0" applyNumberFormat="1" applyFill="1" applyBorder="1">
      <alignment vertical="center"/>
    </xf>
    <xf numFmtId="41" fontId="2" fillId="0" borderId="1" xfId="0" applyNumberFormat="1" applyFont="1" applyFill="1" applyBorder="1">
      <alignment vertical="center"/>
    </xf>
    <xf numFmtId="182" fontId="0" fillId="0" borderId="0" xfId="1" applyNumberFormat="1" applyFont="1" applyFill="1" applyAlignment="1">
      <alignment vertical="center"/>
    </xf>
    <xf numFmtId="182" fontId="23" fillId="0" borderId="0" xfId="1" applyNumberFormat="1" applyFont="1" applyFill="1" applyAlignment="1">
      <alignment vertical="center"/>
    </xf>
    <xf numFmtId="182" fontId="0" fillId="0" borderId="0" xfId="1" applyNumberFormat="1" applyFont="1" applyFill="1" applyAlignment="1">
      <alignment horizontal="centerContinuous" vertical="center"/>
    </xf>
    <xf numFmtId="182" fontId="0" fillId="0" borderId="0" xfId="1" applyNumberFormat="1" applyFont="1" applyFill="1" applyAlignment="1">
      <alignment horizontal="right" vertical="center"/>
    </xf>
    <xf numFmtId="182" fontId="0" fillId="0" borderId="0" xfId="1" applyNumberFormat="1" applyFont="1" applyFill="1" applyBorder="1" applyAlignment="1">
      <alignment vertical="center"/>
    </xf>
    <xf numFmtId="182" fontId="6" fillId="0" borderId="7" xfId="1" applyNumberFormat="1" applyFont="1" applyFill="1" applyBorder="1" applyAlignment="1">
      <alignment horizontal="left" wrapText="1"/>
    </xf>
    <xf numFmtId="182" fontId="6" fillId="0" borderId="0" xfId="1" applyNumberFormat="1" applyFont="1" applyFill="1" applyBorder="1" applyAlignment="1">
      <alignment horizontal="left" wrapText="1"/>
    </xf>
    <xf numFmtId="182" fontId="24" fillId="0" borderId="0" xfId="1" applyNumberFormat="1" applyFont="1" applyFill="1" applyAlignment="1">
      <alignment vertical="center"/>
    </xf>
    <xf numFmtId="0" fontId="13" fillId="0" borderId="0" xfId="84" applyFont="1" applyFill="1" applyAlignment="1">
      <alignment vertical="center"/>
    </xf>
    <xf numFmtId="0" fontId="13" fillId="0" borderId="0" xfId="84" applyFont="1" applyFill="1" applyAlignment="1">
      <alignment horizontal="center" vertical="center"/>
    </xf>
    <xf numFmtId="3" fontId="14" fillId="0" borderId="0" xfId="84" applyNumberFormat="1" applyFont="1" applyFill="1" applyAlignment="1">
      <alignment horizontal="center" vertical="center"/>
    </xf>
    <xf numFmtId="3" fontId="25" fillId="0" borderId="0" xfId="84" applyNumberFormat="1" applyFont="1" applyFill="1" applyAlignment="1">
      <alignment horizontal="center" vertical="center"/>
    </xf>
    <xf numFmtId="3" fontId="20" fillId="0" borderId="0" xfId="84" applyNumberFormat="1" applyFont="1" applyFill="1" applyAlignment="1">
      <alignment horizontal="center" vertical="center"/>
    </xf>
    <xf numFmtId="0" fontId="2" fillId="0" borderId="1" xfId="84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15" fillId="0" borderId="1" xfId="85" applyNumberFormat="1" applyFont="1" applyFill="1" applyBorder="1" applyAlignment="1" applyProtection="1">
      <alignment horizontal="left" vertical="center"/>
    </xf>
    <xf numFmtId="3" fontId="2" fillId="0" borderId="1" xfId="84" applyNumberFormat="1" applyFont="1" applyFill="1" applyBorder="1" applyAlignment="1" applyProtection="1">
      <alignment horizontal="right" vertical="center"/>
    </xf>
    <xf numFmtId="184" fontId="2" fillId="0" borderId="1" xfId="84" applyNumberFormat="1" applyFont="1" applyFill="1" applyBorder="1" applyAlignment="1">
      <alignment horizontal="right" vertical="center"/>
    </xf>
    <xf numFmtId="182" fontId="6" fillId="0" borderId="0" xfId="110" applyNumberFormat="1" applyFont="1" applyFill="1" applyBorder="1" applyAlignment="1">
      <alignment horizontal="left" vertical="center" wrapText="1"/>
    </xf>
    <xf numFmtId="182" fontId="6" fillId="0" borderId="0" xfId="110" applyNumberFormat="1" applyFont="1" applyFill="1" applyBorder="1" applyAlignment="1" applyProtection="1">
      <alignment horizontal="left" vertical="center" wrapText="1"/>
    </xf>
    <xf numFmtId="0" fontId="0" fillId="0" borderId="0" xfId="84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181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0" fontId="6" fillId="0" borderId="0" xfId="0" applyFont="1" applyFill="1" applyAlignment="1"/>
    <xf numFmtId="182" fontId="23" fillId="0" borderId="0" xfId="1" applyNumberFormat="1" applyFont="1" applyFill="1" applyAlignment="1"/>
    <xf numFmtId="182" fontId="17" fillId="0" borderId="0" xfId="1" applyNumberFormat="1" applyFont="1" applyFill="1" applyAlignment="1"/>
    <xf numFmtId="182" fontId="0" fillId="0" borderId="0" xfId="1" applyNumberFormat="1" applyFont="1" applyFill="1" applyAlignment="1">
      <alignment horizontal="left"/>
    </xf>
    <xf numFmtId="182" fontId="0" fillId="0" borderId="0" xfId="1" applyNumberFormat="1" applyFont="1" applyFill="1" applyAlignment="1">
      <alignment horizontal="centerContinuous"/>
    </xf>
    <xf numFmtId="182" fontId="0" fillId="0" borderId="0" xfId="1" applyNumberFormat="1" applyFont="1" applyFill="1" applyAlignment="1"/>
    <xf numFmtId="182" fontId="0" fillId="0" borderId="1" xfId="1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82" fontId="0" fillId="0" borderId="1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82" fontId="0" fillId="0" borderId="1" xfId="1" applyNumberFormat="1" applyFont="1" applyFill="1" applyBorder="1" applyAlignment="1"/>
    <xf numFmtId="182" fontId="17" fillId="0" borderId="0" xfId="1" applyNumberFormat="1" applyFont="1" applyFill="1" applyBorder="1" applyAlignment="1"/>
    <xf numFmtId="182" fontId="6" fillId="0" borderId="0" xfId="1" applyNumberFormat="1" applyFont="1" applyFill="1" applyBorder="1" applyAlignment="1">
      <alignment wrapText="1"/>
    </xf>
    <xf numFmtId="182" fontId="24" fillId="0" borderId="0" xfId="1" applyNumberFormat="1" applyFont="1" applyFill="1" applyAlignment="1"/>
    <xf numFmtId="186" fontId="24" fillId="0" borderId="0" xfId="1" applyNumberFormat="1" applyFont="1" applyFill="1" applyAlignment="1"/>
    <xf numFmtId="0" fontId="12" fillId="0" borderId="0" xfId="95" applyFont="1" applyFill="1" applyAlignment="1">
      <alignment vertical="center"/>
    </xf>
    <xf numFmtId="0" fontId="13" fillId="0" borderId="0" xfId="95" applyFont="1" applyFill="1" applyAlignment="1"/>
    <xf numFmtId="0" fontId="20" fillId="0" borderId="0" xfId="95" applyFont="1" applyFill="1" applyAlignment="1"/>
    <xf numFmtId="0" fontId="13" fillId="0" borderId="0" xfId="95" applyFont="1" applyFill="1" applyAlignment="1">
      <alignment horizontal="center"/>
    </xf>
    <xf numFmtId="0" fontId="12" fillId="0" borderId="0" xfId="95" applyFont="1" applyFill="1" applyAlignment="1">
      <alignment horizontal="center" vertical="center"/>
    </xf>
    <xf numFmtId="0" fontId="3" fillId="0" borderId="0" xfId="95" applyFont="1" applyFill="1" applyAlignment="1">
      <alignment horizontal="center" vertical="center"/>
    </xf>
    <xf numFmtId="0" fontId="14" fillId="0" borderId="0" xfId="95" applyFont="1" applyFill="1" applyAlignment="1">
      <alignment horizontal="center"/>
    </xf>
    <xf numFmtId="0" fontId="2" fillId="0" borderId="2" xfId="95" applyFont="1" applyFill="1" applyBorder="1" applyAlignment="1">
      <alignment horizontal="center" vertical="center" wrapText="1"/>
    </xf>
    <xf numFmtId="0" fontId="2" fillId="0" borderId="3" xfId="95" applyFont="1" applyFill="1" applyBorder="1" applyAlignment="1">
      <alignment horizontal="center" vertical="center" wrapText="1"/>
    </xf>
    <xf numFmtId="0" fontId="2" fillId="0" borderId="8" xfId="95" applyFont="1" applyFill="1" applyBorder="1" applyAlignment="1">
      <alignment horizontal="center" vertical="center" wrapText="1"/>
    </xf>
    <xf numFmtId="0" fontId="2" fillId="0" borderId="4" xfId="95" applyFont="1" applyFill="1" applyBorder="1" applyAlignment="1">
      <alignment horizontal="center" vertical="center" wrapText="1"/>
    </xf>
    <xf numFmtId="0" fontId="20" fillId="0" borderId="0" xfId="95" applyFont="1" applyFill="1" applyAlignment="1">
      <alignment horizontal="center"/>
    </xf>
    <xf numFmtId="0" fontId="2" fillId="0" borderId="1" xfId="95" applyFont="1" applyFill="1" applyBorder="1" applyAlignment="1">
      <alignment horizontal="left" vertical="center"/>
    </xf>
    <xf numFmtId="3" fontId="2" fillId="0" borderId="1" xfId="95" applyNumberFormat="1" applyFont="1" applyFill="1" applyBorder="1" applyAlignment="1">
      <alignment horizontal="right" vertical="center"/>
    </xf>
    <xf numFmtId="184" fontId="2" fillId="0" borderId="1" xfId="95" applyNumberFormat="1" applyFont="1" applyFill="1" applyBorder="1" applyAlignment="1">
      <alignment horizontal="right" vertical="center"/>
    </xf>
    <xf numFmtId="0" fontId="17" fillId="0" borderId="0" xfId="95" applyFont="1" applyFill="1" applyAlignment="1">
      <alignment horizontal="center"/>
    </xf>
    <xf numFmtId="0" fontId="0" fillId="0" borderId="1" xfId="70" applyFont="1" applyFill="1" applyBorder="1" applyAlignment="1">
      <alignment horizontal="left" vertical="center" wrapText="1"/>
    </xf>
    <xf numFmtId="3" fontId="0" fillId="0" borderId="1" xfId="95" applyNumberFormat="1" applyFont="1" applyFill="1" applyBorder="1" applyAlignment="1">
      <alignment horizontal="right" vertical="center"/>
    </xf>
    <xf numFmtId="184" fontId="0" fillId="0" borderId="1" xfId="95" applyNumberFormat="1" applyFont="1" applyFill="1" applyBorder="1" applyAlignment="1">
      <alignment horizontal="right" vertical="center"/>
    </xf>
    <xf numFmtId="0" fontId="0" fillId="0" borderId="9" xfId="95" applyFont="1" applyFill="1" applyBorder="1" applyAlignment="1">
      <alignment horizontal="right"/>
    </xf>
    <xf numFmtId="0" fontId="0" fillId="0" borderId="0" xfId="95" applyFont="1" applyFill="1" applyAlignment="1">
      <alignment horizontal="right" vertical="center"/>
    </xf>
    <xf numFmtId="0" fontId="2" fillId="0" borderId="1" xfId="95" applyFont="1" applyFill="1" applyBorder="1" applyAlignment="1">
      <alignment horizontal="center" vertical="center"/>
    </xf>
    <xf numFmtId="178" fontId="2" fillId="0" borderId="1" xfId="95" applyNumberFormat="1" applyFont="1" applyFill="1" applyBorder="1" applyAlignment="1">
      <alignment horizontal="right" vertical="center"/>
    </xf>
    <xf numFmtId="184" fontId="26" fillId="0" borderId="1" xfId="95" applyNumberFormat="1" applyFont="1" applyFill="1" applyBorder="1" applyAlignment="1">
      <alignment horizontal="right" vertical="center"/>
    </xf>
    <xf numFmtId="178" fontId="26" fillId="0" borderId="1" xfId="95" applyNumberFormat="1" applyFont="1" applyFill="1" applyBorder="1" applyAlignment="1">
      <alignment horizontal="right" vertical="center"/>
    </xf>
    <xf numFmtId="182" fontId="6" fillId="0" borderId="7" xfId="71" applyNumberFormat="1" applyFont="1" applyFill="1" applyBorder="1" applyAlignment="1">
      <alignment horizontal="left" vertical="center" wrapText="1"/>
    </xf>
    <xf numFmtId="182" fontId="6" fillId="0" borderId="0" xfId="71" applyNumberFormat="1" applyFont="1" applyFill="1" applyBorder="1" applyAlignment="1">
      <alignment horizontal="left" vertical="center" wrapText="1"/>
    </xf>
    <xf numFmtId="0" fontId="6" fillId="0" borderId="0" xfId="95" applyFont="1" applyFill="1" applyAlignment="1"/>
    <xf numFmtId="182" fontId="6" fillId="0" borderId="0" xfId="71" applyNumberFormat="1" applyFont="1" applyFill="1" applyAlignment="1">
      <alignment horizontal="left" vertical="center" wrapText="1"/>
    </xf>
    <xf numFmtId="0" fontId="1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27" fillId="0" borderId="0" xfId="0" applyFont="1" applyFill="1" applyAlignment="1"/>
    <xf numFmtId="0" fontId="0" fillId="0" borderId="1" xfId="0" applyFont="1" applyFill="1" applyBorder="1" applyAlignment="1">
      <alignment horizontal="left" vertical="center"/>
    </xf>
    <xf numFmtId="182" fontId="6" fillId="0" borderId="1" xfId="1" applyNumberFormat="1" applyFont="1" applyFill="1" applyBorder="1" applyAlignment="1" applyProtection="1">
      <alignment horizontal="right" vertical="center" wrapText="1"/>
    </xf>
    <xf numFmtId="177" fontId="6" fillId="0" borderId="1" xfId="75" applyNumberFormat="1" applyFont="1" applyFill="1" applyBorder="1" applyAlignment="1">
      <alignment horizontal="right" vertical="center" wrapText="1" shrinkToFit="1"/>
    </xf>
    <xf numFmtId="49" fontId="0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全市2015年一般公共预算支出-最后发翟_2017年社保决算" xfId="49"/>
    <cellStyle name="差_2015年沈阳市本级支出人大附表-最后发翟_16年国资决算-人大格式" xfId="50"/>
    <cellStyle name="常规_Sheet8_国资预算报人大格式12.14 2 2" xfId="51"/>
    <cellStyle name="千位分隔 3 2" xfId="52"/>
    <cellStyle name="常规_Xl0000046_专项转移支付分项目" xfId="53"/>
    <cellStyle name="常规_15返还性支出分项目_2" xfId="54"/>
    <cellStyle name="百分比 4" xfId="55"/>
    <cellStyle name="常规_2012年报人代会20张表-表样_副本省里上人代会表样 (20141203) 2 2" xfId="56"/>
    <cellStyle name="千位分隔_Sheet1" xfId="57"/>
    <cellStyle name="常规_2012年报人代会20张表-表样_市本级社保结余" xfId="58"/>
    <cellStyle name="好_基本支出分经济科目表 (3)_副本Xl0000044" xfId="59"/>
    <cellStyle name="常规_本级国资收入_2 2 2" xfId="60"/>
    <cellStyle name="no dec" xfId="61"/>
    <cellStyle name="ColLevel_0" xfId="62"/>
    <cellStyle name="Normal_APR" xfId="63"/>
    <cellStyle name="RowLevel_0" xfId="64"/>
    <cellStyle name="常规 11 2" xfId="65"/>
    <cellStyle name="常规_Sheet1_2_专项转移支付补助分地区" xfId="66"/>
    <cellStyle name="差_StartUp_1" xfId="67"/>
    <cellStyle name="常规_全市社保结余" xfId="68"/>
    <cellStyle name="常规_Xl0000139 2 2" xfId="69"/>
    <cellStyle name="常规_2012年报人代会20张表-表样" xfId="70"/>
    <cellStyle name="千位分隔 2 2" xfId="71"/>
    <cellStyle name="常规_2012年报人代会20张表-表样_全市社保收入" xfId="72"/>
    <cellStyle name="千位分隔 2 4" xfId="73"/>
    <cellStyle name="常规_Xl0000142 2 2 2" xfId="74"/>
    <cellStyle name="常规_2010年预算调整表" xfId="75"/>
    <cellStyle name="常规 13" xfId="76"/>
    <cellStyle name="常规 2" xfId="77"/>
    <cellStyle name="常规 28" xfId="78"/>
    <cellStyle name="常规_16一般性转移支付分项目" xfId="79"/>
    <cellStyle name="常规_18基本建设支出" xfId="80"/>
    <cellStyle name="常规_2012年报人代会20张表-表样_全市国资收入" xfId="81"/>
    <cellStyle name="常规_2012年报人代会20张表-表样_全市社保支出" xfId="82"/>
    <cellStyle name="常规_2012年报人代会20张表-表样_市本级社保支出" xfId="83"/>
    <cellStyle name="常规_2014决算人大报告附表（支出） 2 2 2" xfId="84"/>
    <cellStyle name="常规_2018年半年执行人大报告附表-支出 2 2" xfId="85"/>
    <cellStyle name="常规_2018年国资预算-人大报告格式 2" xfId="86"/>
    <cellStyle name="常规_23一般债券发行及还本付息表" xfId="87"/>
    <cellStyle name="常规_38专项债券发行表" xfId="88"/>
    <cellStyle name="常规_8恒信达 2 2" xfId="89"/>
    <cellStyle name="常规_Sheet1_2_税收返还分地区" xfId="90"/>
    <cellStyle name="常规_Sheet1_2_转移支付补助分地区" xfId="91"/>
    <cellStyle name="千位分隔 4" xfId="92"/>
    <cellStyle name="常规_Sheet1_一般性转移支付分项目" xfId="93"/>
    <cellStyle name="常规_Xl0000046_基金对下转移支付情况表" xfId="94"/>
    <cellStyle name="常规_Xl0000139 3" xfId="95"/>
    <cellStyle name="常规_本级国资收入 2 2" xfId="96"/>
    <cellStyle name="常规_附件1：辽宁省社会保险基金预算报省人大" xfId="97"/>
    <cellStyle name="常规_全市2019年财政收入决算表" xfId="98"/>
    <cellStyle name="常规_全市国资收入" xfId="99"/>
    <cellStyle name="常规_全市社保收入" xfId="100"/>
    <cellStyle name="常规_市本级社保结余" xfId="101"/>
    <cellStyle name="常规_市本级社保收入" xfId="102"/>
    <cellStyle name="常规_市本级社保支出" xfId="103"/>
    <cellStyle name="千分位_97-917" xfId="104"/>
    <cellStyle name="千分位[0]_laroux" xfId="105"/>
    <cellStyle name="千位[0]_1" xfId="106"/>
    <cellStyle name="千位分隔 3" xfId="107"/>
    <cellStyle name="千位分隔 3 2 2" xfId="108"/>
    <cellStyle name="千位分隔 5" xfId="109"/>
    <cellStyle name="千位分隔 6" xfId="110"/>
    <cellStyle name="千位分隔 8" xfId="111"/>
    <cellStyle name="千位分隔_转移支付补助" xfId="11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9" Type="http://schemas.openxmlformats.org/officeDocument/2006/relationships/worksheet" Target="worksheets/sheet999.xml"/><Relationship Id="rId998" Type="http://schemas.openxmlformats.org/officeDocument/2006/relationships/worksheet" Target="worksheets/sheet998.xml"/><Relationship Id="rId997" Type="http://schemas.openxmlformats.org/officeDocument/2006/relationships/worksheet" Target="worksheets/sheet997.xml"/><Relationship Id="rId996" Type="http://schemas.openxmlformats.org/officeDocument/2006/relationships/worksheet" Target="worksheets/sheet996.xml"/><Relationship Id="rId995" Type="http://schemas.openxmlformats.org/officeDocument/2006/relationships/worksheet" Target="worksheets/sheet995.xml"/><Relationship Id="rId994" Type="http://schemas.openxmlformats.org/officeDocument/2006/relationships/worksheet" Target="worksheets/sheet994.xml"/><Relationship Id="rId993" Type="http://schemas.openxmlformats.org/officeDocument/2006/relationships/worksheet" Target="worksheets/sheet993.xml"/><Relationship Id="rId992" Type="http://schemas.openxmlformats.org/officeDocument/2006/relationships/worksheet" Target="worksheets/sheet992.xml"/><Relationship Id="rId991" Type="http://schemas.openxmlformats.org/officeDocument/2006/relationships/worksheet" Target="worksheets/sheet991.xml"/><Relationship Id="rId990" Type="http://schemas.openxmlformats.org/officeDocument/2006/relationships/worksheet" Target="worksheets/sheet990.xml"/><Relationship Id="rId99" Type="http://schemas.openxmlformats.org/officeDocument/2006/relationships/worksheet" Target="worksheets/sheet99.xml"/><Relationship Id="rId989" Type="http://schemas.openxmlformats.org/officeDocument/2006/relationships/worksheet" Target="worksheets/sheet989.xml"/><Relationship Id="rId988" Type="http://schemas.openxmlformats.org/officeDocument/2006/relationships/worksheet" Target="worksheets/sheet988.xml"/><Relationship Id="rId987" Type="http://schemas.openxmlformats.org/officeDocument/2006/relationships/worksheet" Target="worksheets/sheet987.xml"/><Relationship Id="rId986" Type="http://schemas.openxmlformats.org/officeDocument/2006/relationships/worksheet" Target="worksheets/sheet986.xml"/><Relationship Id="rId985" Type="http://schemas.openxmlformats.org/officeDocument/2006/relationships/worksheet" Target="worksheets/sheet985.xml"/><Relationship Id="rId984" Type="http://schemas.openxmlformats.org/officeDocument/2006/relationships/worksheet" Target="worksheets/sheet984.xml"/><Relationship Id="rId983" Type="http://schemas.openxmlformats.org/officeDocument/2006/relationships/worksheet" Target="worksheets/sheet983.xml"/><Relationship Id="rId982" Type="http://schemas.openxmlformats.org/officeDocument/2006/relationships/worksheet" Target="worksheets/sheet982.xml"/><Relationship Id="rId981" Type="http://schemas.openxmlformats.org/officeDocument/2006/relationships/worksheet" Target="worksheets/sheet981.xml"/><Relationship Id="rId980" Type="http://schemas.openxmlformats.org/officeDocument/2006/relationships/worksheet" Target="worksheets/sheet980.xml"/><Relationship Id="rId98" Type="http://schemas.openxmlformats.org/officeDocument/2006/relationships/worksheet" Target="worksheets/sheet98.xml"/><Relationship Id="rId979" Type="http://schemas.openxmlformats.org/officeDocument/2006/relationships/worksheet" Target="worksheets/sheet979.xml"/><Relationship Id="rId978" Type="http://schemas.openxmlformats.org/officeDocument/2006/relationships/worksheet" Target="worksheets/sheet978.xml"/><Relationship Id="rId977" Type="http://schemas.openxmlformats.org/officeDocument/2006/relationships/worksheet" Target="worksheets/sheet977.xml"/><Relationship Id="rId976" Type="http://schemas.openxmlformats.org/officeDocument/2006/relationships/worksheet" Target="worksheets/sheet976.xml"/><Relationship Id="rId975" Type="http://schemas.openxmlformats.org/officeDocument/2006/relationships/worksheet" Target="worksheets/sheet975.xml"/><Relationship Id="rId974" Type="http://schemas.openxmlformats.org/officeDocument/2006/relationships/worksheet" Target="worksheets/sheet974.xml"/><Relationship Id="rId973" Type="http://schemas.openxmlformats.org/officeDocument/2006/relationships/worksheet" Target="worksheets/sheet973.xml"/><Relationship Id="rId972" Type="http://schemas.openxmlformats.org/officeDocument/2006/relationships/worksheet" Target="worksheets/sheet972.xml"/><Relationship Id="rId971" Type="http://schemas.openxmlformats.org/officeDocument/2006/relationships/worksheet" Target="worksheets/sheet971.xml"/><Relationship Id="rId970" Type="http://schemas.openxmlformats.org/officeDocument/2006/relationships/worksheet" Target="worksheets/sheet970.xml"/><Relationship Id="rId97" Type="http://schemas.openxmlformats.org/officeDocument/2006/relationships/worksheet" Target="worksheets/sheet97.xml"/><Relationship Id="rId969" Type="http://schemas.openxmlformats.org/officeDocument/2006/relationships/worksheet" Target="worksheets/sheet969.xml"/><Relationship Id="rId968" Type="http://schemas.openxmlformats.org/officeDocument/2006/relationships/worksheet" Target="worksheets/sheet968.xml"/><Relationship Id="rId967" Type="http://schemas.openxmlformats.org/officeDocument/2006/relationships/worksheet" Target="worksheets/sheet967.xml"/><Relationship Id="rId966" Type="http://schemas.openxmlformats.org/officeDocument/2006/relationships/worksheet" Target="worksheets/sheet966.xml"/><Relationship Id="rId965" Type="http://schemas.openxmlformats.org/officeDocument/2006/relationships/worksheet" Target="worksheets/sheet965.xml"/><Relationship Id="rId964" Type="http://schemas.openxmlformats.org/officeDocument/2006/relationships/worksheet" Target="worksheets/sheet964.xml"/><Relationship Id="rId963" Type="http://schemas.openxmlformats.org/officeDocument/2006/relationships/worksheet" Target="worksheets/sheet963.xml"/><Relationship Id="rId962" Type="http://schemas.openxmlformats.org/officeDocument/2006/relationships/worksheet" Target="worksheets/sheet962.xml"/><Relationship Id="rId961" Type="http://schemas.openxmlformats.org/officeDocument/2006/relationships/worksheet" Target="worksheets/sheet961.xml"/><Relationship Id="rId960" Type="http://schemas.openxmlformats.org/officeDocument/2006/relationships/worksheet" Target="worksheets/sheet960.xml"/><Relationship Id="rId96" Type="http://schemas.openxmlformats.org/officeDocument/2006/relationships/worksheet" Target="worksheets/sheet96.xml"/><Relationship Id="rId959" Type="http://schemas.openxmlformats.org/officeDocument/2006/relationships/worksheet" Target="worksheets/sheet959.xml"/><Relationship Id="rId958" Type="http://schemas.openxmlformats.org/officeDocument/2006/relationships/worksheet" Target="worksheets/sheet958.xml"/><Relationship Id="rId957" Type="http://schemas.openxmlformats.org/officeDocument/2006/relationships/worksheet" Target="worksheets/sheet957.xml"/><Relationship Id="rId956" Type="http://schemas.openxmlformats.org/officeDocument/2006/relationships/worksheet" Target="worksheets/sheet956.xml"/><Relationship Id="rId955" Type="http://schemas.openxmlformats.org/officeDocument/2006/relationships/worksheet" Target="worksheets/sheet955.xml"/><Relationship Id="rId954" Type="http://schemas.openxmlformats.org/officeDocument/2006/relationships/worksheet" Target="worksheets/sheet954.xml"/><Relationship Id="rId953" Type="http://schemas.openxmlformats.org/officeDocument/2006/relationships/worksheet" Target="worksheets/sheet953.xml"/><Relationship Id="rId952" Type="http://schemas.openxmlformats.org/officeDocument/2006/relationships/worksheet" Target="worksheets/sheet952.xml"/><Relationship Id="rId951" Type="http://schemas.openxmlformats.org/officeDocument/2006/relationships/worksheet" Target="worksheets/sheet951.xml"/><Relationship Id="rId950" Type="http://schemas.openxmlformats.org/officeDocument/2006/relationships/worksheet" Target="worksheets/sheet950.xml"/><Relationship Id="rId95" Type="http://schemas.openxmlformats.org/officeDocument/2006/relationships/worksheet" Target="worksheets/sheet95.xml"/><Relationship Id="rId949" Type="http://schemas.openxmlformats.org/officeDocument/2006/relationships/worksheet" Target="worksheets/sheet949.xml"/><Relationship Id="rId948" Type="http://schemas.openxmlformats.org/officeDocument/2006/relationships/worksheet" Target="worksheets/sheet948.xml"/><Relationship Id="rId947" Type="http://schemas.openxmlformats.org/officeDocument/2006/relationships/worksheet" Target="worksheets/sheet947.xml"/><Relationship Id="rId946" Type="http://schemas.openxmlformats.org/officeDocument/2006/relationships/worksheet" Target="worksheets/sheet946.xml"/><Relationship Id="rId945" Type="http://schemas.openxmlformats.org/officeDocument/2006/relationships/worksheet" Target="worksheets/sheet945.xml"/><Relationship Id="rId944" Type="http://schemas.openxmlformats.org/officeDocument/2006/relationships/worksheet" Target="worksheets/sheet944.xml"/><Relationship Id="rId943" Type="http://schemas.openxmlformats.org/officeDocument/2006/relationships/worksheet" Target="worksheets/sheet943.xml"/><Relationship Id="rId942" Type="http://schemas.openxmlformats.org/officeDocument/2006/relationships/worksheet" Target="worksheets/sheet942.xml"/><Relationship Id="rId941" Type="http://schemas.openxmlformats.org/officeDocument/2006/relationships/worksheet" Target="worksheets/sheet941.xml"/><Relationship Id="rId940" Type="http://schemas.openxmlformats.org/officeDocument/2006/relationships/worksheet" Target="worksheets/sheet940.xml"/><Relationship Id="rId94" Type="http://schemas.openxmlformats.org/officeDocument/2006/relationships/worksheet" Target="worksheets/sheet94.xml"/><Relationship Id="rId939" Type="http://schemas.openxmlformats.org/officeDocument/2006/relationships/worksheet" Target="worksheets/sheet939.xml"/><Relationship Id="rId938" Type="http://schemas.openxmlformats.org/officeDocument/2006/relationships/worksheet" Target="worksheets/sheet938.xml"/><Relationship Id="rId937" Type="http://schemas.openxmlformats.org/officeDocument/2006/relationships/worksheet" Target="worksheets/sheet937.xml"/><Relationship Id="rId936" Type="http://schemas.openxmlformats.org/officeDocument/2006/relationships/worksheet" Target="worksheets/sheet936.xml"/><Relationship Id="rId935" Type="http://schemas.openxmlformats.org/officeDocument/2006/relationships/worksheet" Target="worksheets/sheet935.xml"/><Relationship Id="rId934" Type="http://schemas.openxmlformats.org/officeDocument/2006/relationships/worksheet" Target="worksheets/sheet934.xml"/><Relationship Id="rId933" Type="http://schemas.openxmlformats.org/officeDocument/2006/relationships/worksheet" Target="worksheets/sheet933.xml"/><Relationship Id="rId932" Type="http://schemas.openxmlformats.org/officeDocument/2006/relationships/worksheet" Target="worksheets/sheet932.xml"/><Relationship Id="rId931" Type="http://schemas.openxmlformats.org/officeDocument/2006/relationships/worksheet" Target="worksheets/sheet931.xml"/><Relationship Id="rId930" Type="http://schemas.openxmlformats.org/officeDocument/2006/relationships/worksheet" Target="worksheets/sheet930.xml"/><Relationship Id="rId93" Type="http://schemas.openxmlformats.org/officeDocument/2006/relationships/worksheet" Target="worksheets/sheet93.xml"/><Relationship Id="rId929" Type="http://schemas.openxmlformats.org/officeDocument/2006/relationships/worksheet" Target="worksheets/sheet929.xml"/><Relationship Id="rId928" Type="http://schemas.openxmlformats.org/officeDocument/2006/relationships/worksheet" Target="worksheets/sheet928.xml"/><Relationship Id="rId927" Type="http://schemas.openxmlformats.org/officeDocument/2006/relationships/worksheet" Target="worksheets/sheet927.xml"/><Relationship Id="rId926" Type="http://schemas.openxmlformats.org/officeDocument/2006/relationships/worksheet" Target="worksheets/sheet926.xml"/><Relationship Id="rId925" Type="http://schemas.openxmlformats.org/officeDocument/2006/relationships/worksheet" Target="worksheets/sheet925.xml"/><Relationship Id="rId924" Type="http://schemas.openxmlformats.org/officeDocument/2006/relationships/worksheet" Target="worksheets/sheet924.xml"/><Relationship Id="rId923" Type="http://schemas.openxmlformats.org/officeDocument/2006/relationships/worksheet" Target="worksheets/sheet923.xml"/><Relationship Id="rId922" Type="http://schemas.openxmlformats.org/officeDocument/2006/relationships/worksheet" Target="worksheets/sheet922.xml"/><Relationship Id="rId921" Type="http://schemas.openxmlformats.org/officeDocument/2006/relationships/worksheet" Target="worksheets/sheet921.xml"/><Relationship Id="rId920" Type="http://schemas.openxmlformats.org/officeDocument/2006/relationships/worksheet" Target="worksheets/sheet920.xml"/><Relationship Id="rId92" Type="http://schemas.openxmlformats.org/officeDocument/2006/relationships/worksheet" Target="worksheets/sheet92.xml"/><Relationship Id="rId919" Type="http://schemas.openxmlformats.org/officeDocument/2006/relationships/worksheet" Target="worksheets/sheet919.xml"/><Relationship Id="rId918" Type="http://schemas.openxmlformats.org/officeDocument/2006/relationships/worksheet" Target="worksheets/sheet918.xml"/><Relationship Id="rId917" Type="http://schemas.openxmlformats.org/officeDocument/2006/relationships/worksheet" Target="worksheets/sheet917.xml"/><Relationship Id="rId916" Type="http://schemas.openxmlformats.org/officeDocument/2006/relationships/worksheet" Target="worksheets/sheet916.xml"/><Relationship Id="rId915" Type="http://schemas.openxmlformats.org/officeDocument/2006/relationships/worksheet" Target="worksheets/sheet915.xml"/><Relationship Id="rId914" Type="http://schemas.openxmlformats.org/officeDocument/2006/relationships/worksheet" Target="worksheets/sheet914.xml"/><Relationship Id="rId913" Type="http://schemas.openxmlformats.org/officeDocument/2006/relationships/worksheet" Target="worksheets/sheet913.xml"/><Relationship Id="rId912" Type="http://schemas.openxmlformats.org/officeDocument/2006/relationships/worksheet" Target="worksheets/sheet912.xml"/><Relationship Id="rId911" Type="http://schemas.openxmlformats.org/officeDocument/2006/relationships/worksheet" Target="worksheets/sheet911.xml"/><Relationship Id="rId910" Type="http://schemas.openxmlformats.org/officeDocument/2006/relationships/worksheet" Target="worksheets/sheet910.xml"/><Relationship Id="rId91" Type="http://schemas.openxmlformats.org/officeDocument/2006/relationships/worksheet" Target="worksheets/sheet91.xml"/><Relationship Id="rId909" Type="http://schemas.openxmlformats.org/officeDocument/2006/relationships/worksheet" Target="worksheets/sheet909.xml"/><Relationship Id="rId908" Type="http://schemas.openxmlformats.org/officeDocument/2006/relationships/worksheet" Target="worksheets/sheet908.xml"/><Relationship Id="rId907" Type="http://schemas.openxmlformats.org/officeDocument/2006/relationships/worksheet" Target="worksheets/sheet907.xml"/><Relationship Id="rId906" Type="http://schemas.openxmlformats.org/officeDocument/2006/relationships/worksheet" Target="worksheets/sheet906.xml"/><Relationship Id="rId905" Type="http://schemas.openxmlformats.org/officeDocument/2006/relationships/worksheet" Target="worksheets/sheet905.xml"/><Relationship Id="rId904" Type="http://schemas.openxmlformats.org/officeDocument/2006/relationships/worksheet" Target="worksheets/sheet904.xml"/><Relationship Id="rId903" Type="http://schemas.openxmlformats.org/officeDocument/2006/relationships/worksheet" Target="worksheets/sheet903.xml"/><Relationship Id="rId902" Type="http://schemas.openxmlformats.org/officeDocument/2006/relationships/worksheet" Target="worksheets/sheet902.xml"/><Relationship Id="rId901" Type="http://schemas.openxmlformats.org/officeDocument/2006/relationships/worksheet" Target="worksheets/sheet901.xml"/><Relationship Id="rId900" Type="http://schemas.openxmlformats.org/officeDocument/2006/relationships/worksheet" Target="worksheets/sheet900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9" Type="http://schemas.openxmlformats.org/officeDocument/2006/relationships/worksheet" Target="worksheets/sheet899.xml"/><Relationship Id="rId898" Type="http://schemas.openxmlformats.org/officeDocument/2006/relationships/worksheet" Target="worksheets/sheet898.xml"/><Relationship Id="rId897" Type="http://schemas.openxmlformats.org/officeDocument/2006/relationships/worksheet" Target="worksheets/sheet897.xml"/><Relationship Id="rId896" Type="http://schemas.openxmlformats.org/officeDocument/2006/relationships/worksheet" Target="worksheets/sheet896.xml"/><Relationship Id="rId895" Type="http://schemas.openxmlformats.org/officeDocument/2006/relationships/worksheet" Target="worksheets/sheet895.xml"/><Relationship Id="rId894" Type="http://schemas.openxmlformats.org/officeDocument/2006/relationships/worksheet" Target="worksheets/sheet894.xml"/><Relationship Id="rId893" Type="http://schemas.openxmlformats.org/officeDocument/2006/relationships/worksheet" Target="worksheets/sheet893.xml"/><Relationship Id="rId892" Type="http://schemas.openxmlformats.org/officeDocument/2006/relationships/worksheet" Target="worksheets/sheet892.xml"/><Relationship Id="rId891" Type="http://schemas.openxmlformats.org/officeDocument/2006/relationships/worksheet" Target="worksheets/sheet891.xml"/><Relationship Id="rId890" Type="http://schemas.openxmlformats.org/officeDocument/2006/relationships/worksheet" Target="worksheets/sheet890.xml"/><Relationship Id="rId89" Type="http://schemas.openxmlformats.org/officeDocument/2006/relationships/worksheet" Target="worksheets/sheet89.xml"/><Relationship Id="rId889" Type="http://schemas.openxmlformats.org/officeDocument/2006/relationships/worksheet" Target="worksheets/sheet889.xml"/><Relationship Id="rId888" Type="http://schemas.openxmlformats.org/officeDocument/2006/relationships/worksheet" Target="worksheets/sheet888.xml"/><Relationship Id="rId887" Type="http://schemas.openxmlformats.org/officeDocument/2006/relationships/worksheet" Target="worksheets/sheet887.xml"/><Relationship Id="rId886" Type="http://schemas.openxmlformats.org/officeDocument/2006/relationships/worksheet" Target="worksheets/sheet886.xml"/><Relationship Id="rId885" Type="http://schemas.openxmlformats.org/officeDocument/2006/relationships/worksheet" Target="worksheets/sheet885.xml"/><Relationship Id="rId884" Type="http://schemas.openxmlformats.org/officeDocument/2006/relationships/worksheet" Target="worksheets/sheet884.xml"/><Relationship Id="rId883" Type="http://schemas.openxmlformats.org/officeDocument/2006/relationships/worksheet" Target="worksheets/sheet883.xml"/><Relationship Id="rId882" Type="http://schemas.openxmlformats.org/officeDocument/2006/relationships/worksheet" Target="worksheets/sheet882.xml"/><Relationship Id="rId881" Type="http://schemas.openxmlformats.org/officeDocument/2006/relationships/worksheet" Target="worksheets/sheet881.xml"/><Relationship Id="rId880" Type="http://schemas.openxmlformats.org/officeDocument/2006/relationships/worksheet" Target="worksheets/sheet880.xml"/><Relationship Id="rId88" Type="http://schemas.openxmlformats.org/officeDocument/2006/relationships/worksheet" Target="worksheets/sheet88.xml"/><Relationship Id="rId879" Type="http://schemas.openxmlformats.org/officeDocument/2006/relationships/worksheet" Target="worksheets/sheet879.xml"/><Relationship Id="rId878" Type="http://schemas.openxmlformats.org/officeDocument/2006/relationships/worksheet" Target="worksheets/sheet878.xml"/><Relationship Id="rId877" Type="http://schemas.openxmlformats.org/officeDocument/2006/relationships/worksheet" Target="worksheets/sheet877.xml"/><Relationship Id="rId876" Type="http://schemas.openxmlformats.org/officeDocument/2006/relationships/worksheet" Target="worksheets/sheet876.xml"/><Relationship Id="rId875" Type="http://schemas.openxmlformats.org/officeDocument/2006/relationships/worksheet" Target="worksheets/sheet875.xml"/><Relationship Id="rId874" Type="http://schemas.openxmlformats.org/officeDocument/2006/relationships/worksheet" Target="worksheets/sheet874.xml"/><Relationship Id="rId873" Type="http://schemas.openxmlformats.org/officeDocument/2006/relationships/worksheet" Target="worksheets/sheet873.xml"/><Relationship Id="rId872" Type="http://schemas.openxmlformats.org/officeDocument/2006/relationships/worksheet" Target="worksheets/sheet872.xml"/><Relationship Id="rId871" Type="http://schemas.openxmlformats.org/officeDocument/2006/relationships/worksheet" Target="worksheets/sheet871.xml"/><Relationship Id="rId870" Type="http://schemas.openxmlformats.org/officeDocument/2006/relationships/worksheet" Target="worksheets/sheet870.xml"/><Relationship Id="rId87" Type="http://schemas.openxmlformats.org/officeDocument/2006/relationships/worksheet" Target="worksheets/sheet87.xml"/><Relationship Id="rId869" Type="http://schemas.openxmlformats.org/officeDocument/2006/relationships/worksheet" Target="worksheets/sheet869.xml"/><Relationship Id="rId868" Type="http://schemas.openxmlformats.org/officeDocument/2006/relationships/worksheet" Target="worksheets/sheet868.xml"/><Relationship Id="rId867" Type="http://schemas.openxmlformats.org/officeDocument/2006/relationships/worksheet" Target="worksheets/sheet867.xml"/><Relationship Id="rId866" Type="http://schemas.openxmlformats.org/officeDocument/2006/relationships/worksheet" Target="worksheets/sheet866.xml"/><Relationship Id="rId865" Type="http://schemas.openxmlformats.org/officeDocument/2006/relationships/worksheet" Target="worksheets/sheet865.xml"/><Relationship Id="rId864" Type="http://schemas.openxmlformats.org/officeDocument/2006/relationships/worksheet" Target="worksheets/sheet864.xml"/><Relationship Id="rId863" Type="http://schemas.openxmlformats.org/officeDocument/2006/relationships/worksheet" Target="worksheets/sheet863.xml"/><Relationship Id="rId862" Type="http://schemas.openxmlformats.org/officeDocument/2006/relationships/worksheet" Target="worksheets/sheet862.xml"/><Relationship Id="rId861" Type="http://schemas.openxmlformats.org/officeDocument/2006/relationships/worksheet" Target="worksheets/sheet861.xml"/><Relationship Id="rId860" Type="http://schemas.openxmlformats.org/officeDocument/2006/relationships/worksheet" Target="worksheets/sheet860.xml"/><Relationship Id="rId86" Type="http://schemas.openxmlformats.org/officeDocument/2006/relationships/worksheet" Target="worksheets/sheet86.xml"/><Relationship Id="rId859" Type="http://schemas.openxmlformats.org/officeDocument/2006/relationships/worksheet" Target="worksheets/sheet859.xml"/><Relationship Id="rId858" Type="http://schemas.openxmlformats.org/officeDocument/2006/relationships/worksheet" Target="worksheets/sheet858.xml"/><Relationship Id="rId857" Type="http://schemas.openxmlformats.org/officeDocument/2006/relationships/worksheet" Target="worksheets/sheet857.xml"/><Relationship Id="rId856" Type="http://schemas.openxmlformats.org/officeDocument/2006/relationships/worksheet" Target="worksheets/sheet856.xml"/><Relationship Id="rId855" Type="http://schemas.openxmlformats.org/officeDocument/2006/relationships/worksheet" Target="worksheets/sheet855.xml"/><Relationship Id="rId854" Type="http://schemas.openxmlformats.org/officeDocument/2006/relationships/worksheet" Target="worksheets/sheet854.xml"/><Relationship Id="rId853" Type="http://schemas.openxmlformats.org/officeDocument/2006/relationships/worksheet" Target="worksheets/sheet853.xml"/><Relationship Id="rId852" Type="http://schemas.openxmlformats.org/officeDocument/2006/relationships/worksheet" Target="worksheets/sheet852.xml"/><Relationship Id="rId851" Type="http://schemas.openxmlformats.org/officeDocument/2006/relationships/worksheet" Target="worksheets/sheet851.xml"/><Relationship Id="rId850" Type="http://schemas.openxmlformats.org/officeDocument/2006/relationships/worksheet" Target="worksheets/sheet850.xml"/><Relationship Id="rId85" Type="http://schemas.openxmlformats.org/officeDocument/2006/relationships/worksheet" Target="worksheets/sheet85.xml"/><Relationship Id="rId849" Type="http://schemas.openxmlformats.org/officeDocument/2006/relationships/worksheet" Target="worksheets/sheet849.xml"/><Relationship Id="rId848" Type="http://schemas.openxmlformats.org/officeDocument/2006/relationships/worksheet" Target="worksheets/sheet848.xml"/><Relationship Id="rId847" Type="http://schemas.openxmlformats.org/officeDocument/2006/relationships/worksheet" Target="worksheets/sheet847.xml"/><Relationship Id="rId846" Type="http://schemas.openxmlformats.org/officeDocument/2006/relationships/worksheet" Target="worksheets/sheet846.xml"/><Relationship Id="rId845" Type="http://schemas.openxmlformats.org/officeDocument/2006/relationships/worksheet" Target="worksheets/sheet845.xml"/><Relationship Id="rId844" Type="http://schemas.openxmlformats.org/officeDocument/2006/relationships/worksheet" Target="worksheets/sheet844.xml"/><Relationship Id="rId843" Type="http://schemas.openxmlformats.org/officeDocument/2006/relationships/worksheet" Target="worksheets/sheet843.xml"/><Relationship Id="rId842" Type="http://schemas.openxmlformats.org/officeDocument/2006/relationships/worksheet" Target="worksheets/sheet842.xml"/><Relationship Id="rId841" Type="http://schemas.openxmlformats.org/officeDocument/2006/relationships/worksheet" Target="worksheets/sheet841.xml"/><Relationship Id="rId840" Type="http://schemas.openxmlformats.org/officeDocument/2006/relationships/worksheet" Target="worksheets/sheet840.xml"/><Relationship Id="rId84" Type="http://schemas.openxmlformats.org/officeDocument/2006/relationships/worksheet" Target="worksheets/sheet84.xml"/><Relationship Id="rId839" Type="http://schemas.openxmlformats.org/officeDocument/2006/relationships/worksheet" Target="worksheets/sheet839.xml"/><Relationship Id="rId838" Type="http://schemas.openxmlformats.org/officeDocument/2006/relationships/worksheet" Target="worksheets/sheet838.xml"/><Relationship Id="rId837" Type="http://schemas.openxmlformats.org/officeDocument/2006/relationships/worksheet" Target="worksheets/sheet837.xml"/><Relationship Id="rId836" Type="http://schemas.openxmlformats.org/officeDocument/2006/relationships/worksheet" Target="worksheets/sheet836.xml"/><Relationship Id="rId835" Type="http://schemas.openxmlformats.org/officeDocument/2006/relationships/worksheet" Target="worksheets/sheet835.xml"/><Relationship Id="rId834" Type="http://schemas.openxmlformats.org/officeDocument/2006/relationships/worksheet" Target="worksheets/sheet834.xml"/><Relationship Id="rId833" Type="http://schemas.openxmlformats.org/officeDocument/2006/relationships/worksheet" Target="worksheets/sheet833.xml"/><Relationship Id="rId832" Type="http://schemas.openxmlformats.org/officeDocument/2006/relationships/worksheet" Target="worksheets/sheet832.xml"/><Relationship Id="rId831" Type="http://schemas.openxmlformats.org/officeDocument/2006/relationships/worksheet" Target="worksheets/sheet831.xml"/><Relationship Id="rId830" Type="http://schemas.openxmlformats.org/officeDocument/2006/relationships/worksheet" Target="worksheets/sheet830.xml"/><Relationship Id="rId83" Type="http://schemas.openxmlformats.org/officeDocument/2006/relationships/worksheet" Target="worksheets/sheet83.xml"/><Relationship Id="rId829" Type="http://schemas.openxmlformats.org/officeDocument/2006/relationships/worksheet" Target="worksheets/sheet829.xml"/><Relationship Id="rId828" Type="http://schemas.openxmlformats.org/officeDocument/2006/relationships/worksheet" Target="worksheets/sheet828.xml"/><Relationship Id="rId827" Type="http://schemas.openxmlformats.org/officeDocument/2006/relationships/worksheet" Target="worksheets/sheet827.xml"/><Relationship Id="rId826" Type="http://schemas.openxmlformats.org/officeDocument/2006/relationships/worksheet" Target="worksheets/sheet826.xml"/><Relationship Id="rId825" Type="http://schemas.openxmlformats.org/officeDocument/2006/relationships/worksheet" Target="worksheets/sheet825.xml"/><Relationship Id="rId824" Type="http://schemas.openxmlformats.org/officeDocument/2006/relationships/worksheet" Target="worksheets/sheet824.xml"/><Relationship Id="rId823" Type="http://schemas.openxmlformats.org/officeDocument/2006/relationships/worksheet" Target="worksheets/sheet823.xml"/><Relationship Id="rId822" Type="http://schemas.openxmlformats.org/officeDocument/2006/relationships/worksheet" Target="worksheets/sheet822.xml"/><Relationship Id="rId821" Type="http://schemas.openxmlformats.org/officeDocument/2006/relationships/worksheet" Target="worksheets/sheet821.xml"/><Relationship Id="rId820" Type="http://schemas.openxmlformats.org/officeDocument/2006/relationships/worksheet" Target="worksheets/sheet820.xml"/><Relationship Id="rId82" Type="http://schemas.openxmlformats.org/officeDocument/2006/relationships/worksheet" Target="worksheets/sheet82.xml"/><Relationship Id="rId819" Type="http://schemas.openxmlformats.org/officeDocument/2006/relationships/worksheet" Target="worksheets/sheet819.xml"/><Relationship Id="rId818" Type="http://schemas.openxmlformats.org/officeDocument/2006/relationships/worksheet" Target="worksheets/sheet818.xml"/><Relationship Id="rId817" Type="http://schemas.openxmlformats.org/officeDocument/2006/relationships/worksheet" Target="worksheets/sheet817.xml"/><Relationship Id="rId816" Type="http://schemas.openxmlformats.org/officeDocument/2006/relationships/worksheet" Target="worksheets/sheet816.xml"/><Relationship Id="rId815" Type="http://schemas.openxmlformats.org/officeDocument/2006/relationships/worksheet" Target="worksheets/sheet815.xml"/><Relationship Id="rId814" Type="http://schemas.openxmlformats.org/officeDocument/2006/relationships/worksheet" Target="worksheets/sheet814.xml"/><Relationship Id="rId813" Type="http://schemas.openxmlformats.org/officeDocument/2006/relationships/worksheet" Target="worksheets/sheet813.xml"/><Relationship Id="rId812" Type="http://schemas.openxmlformats.org/officeDocument/2006/relationships/worksheet" Target="worksheets/sheet812.xml"/><Relationship Id="rId811" Type="http://schemas.openxmlformats.org/officeDocument/2006/relationships/worksheet" Target="worksheets/sheet811.xml"/><Relationship Id="rId810" Type="http://schemas.openxmlformats.org/officeDocument/2006/relationships/worksheet" Target="worksheets/sheet810.xml"/><Relationship Id="rId81" Type="http://schemas.openxmlformats.org/officeDocument/2006/relationships/worksheet" Target="worksheets/sheet81.xml"/><Relationship Id="rId809" Type="http://schemas.openxmlformats.org/officeDocument/2006/relationships/worksheet" Target="worksheets/sheet809.xml"/><Relationship Id="rId808" Type="http://schemas.openxmlformats.org/officeDocument/2006/relationships/worksheet" Target="worksheets/sheet808.xml"/><Relationship Id="rId807" Type="http://schemas.openxmlformats.org/officeDocument/2006/relationships/worksheet" Target="worksheets/sheet807.xml"/><Relationship Id="rId806" Type="http://schemas.openxmlformats.org/officeDocument/2006/relationships/worksheet" Target="worksheets/sheet806.xml"/><Relationship Id="rId805" Type="http://schemas.openxmlformats.org/officeDocument/2006/relationships/worksheet" Target="worksheets/sheet805.xml"/><Relationship Id="rId804" Type="http://schemas.openxmlformats.org/officeDocument/2006/relationships/worksheet" Target="worksheets/sheet804.xml"/><Relationship Id="rId803" Type="http://schemas.openxmlformats.org/officeDocument/2006/relationships/worksheet" Target="worksheets/sheet803.xml"/><Relationship Id="rId802" Type="http://schemas.openxmlformats.org/officeDocument/2006/relationships/worksheet" Target="worksheets/sheet802.xml"/><Relationship Id="rId801" Type="http://schemas.openxmlformats.org/officeDocument/2006/relationships/worksheet" Target="worksheets/sheet801.xml"/><Relationship Id="rId800" Type="http://schemas.openxmlformats.org/officeDocument/2006/relationships/worksheet" Target="worksheets/sheet800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9" Type="http://schemas.openxmlformats.org/officeDocument/2006/relationships/worksheet" Target="worksheets/sheet799.xml"/><Relationship Id="rId798" Type="http://schemas.openxmlformats.org/officeDocument/2006/relationships/worksheet" Target="worksheets/sheet798.xml"/><Relationship Id="rId797" Type="http://schemas.openxmlformats.org/officeDocument/2006/relationships/worksheet" Target="worksheets/sheet797.xml"/><Relationship Id="rId796" Type="http://schemas.openxmlformats.org/officeDocument/2006/relationships/worksheet" Target="worksheets/sheet796.xml"/><Relationship Id="rId795" Type="http://schemas.openxmlformats.org/officeDocument/2006/relationships/worksheet" Target="worksheets/sheet795.xml"/><Relationship Id="rId794" Type="http://schemas.openxmlformats.org/officeDocument/2006/relationships/worksheet" Target="worksheets/sheet794.xml"/><Relationship Id="rId793" Type="http://schemas.openxmlformats.org/officeDocument/2006/relationships/worksheet" Target="worksheets/sheet793.xml"/><Relationship Id="rId792" Type="http://schemas.openxmlformats.org/officeDocument/2006/relationships/worksheet" Target="worksheets/sheet792.xml"/><Relationship Id="rId791" Type="http://schemas.openxmlformats.org/officeDocument/2006/relationships/worksheet" Target="worksheets/sheet791.xml"/><Relationship Id="rId790" Type="http://schemas.openxmlformats.org/officeDocument/2006/relationships/worksheet" Target="worksheets/sheet790.xml"/><Relationship Id="rId79" Type="http://schemas.openxmlformats.org/officeDocument/2006/relationships/worksheet" Target="worksheets/sheet79.xml"/><Relationship Id="rId789" Type="http://schemas.openxmlformats.org/officeDocument/2006/relationships/worksheet" Target="worksheets/sheet789.xml"/><Relationship Id="rId788" Type="http://schemas.openxmlformats.org/officeDocument/2006/relationships/worksheet" Target="worksheets/sheet788.xml"/><Relationship Id="rId787" Type="http://schemas.openxmlformats.org/officeDocument/2006/relationships/worksheet" Target="worksheets/sheet787.xml"/><Relationship Id="rId786" Type="http://schemas.openxmlformats.org/officeDocument/2006/relationships/worksheet" Target="worksheets/sheet786.xml"/><Relationship Id="rId785" Type="http://schemas.openxmlformats.org/officeDocument/2006/relationships/worksheet" Target="worksheets/sheet785.xml"/><Relationship Id="rId784" Type="http://schemas.openxmlformats.org/officeDocument/2006/relationships/worksheet" Target="worksheets/sheet784.xml"/><Relationship Id="rId783" Type="http://schemas.openxmlformats.org/officeDocument/2006/relationships/worksheet" Target="worksheets/sheet783.xml"/><Relationship Id="rId782" Type="http://schemas.openxmlformats.org/officeDocument/2006/relationships/worksheet" Target="worksheets/sheet782.xml"/><Relationship Id="rId781" Type="http://schemas.openxmlformats.org/officeDocument/2006/relationships/worksheet" Target="worksheets/sheet781.xml"/><Relationship Id="rId780" Type="http://schemas.openxmlformats.org/officeDocument/2006/relationships/worksheet" Target="worksheets/sheet780.xml"/><Relationship Id="rId78" Type="http://schemas.openxmlformats.org/officeDocument/2006/relationships/worksheet" Target="worksheets/sheet78.xml"/><Relationship Id="rId779" Type="http://schemas.openxmlformats.org/officeDocument/2006/relationships/worksheet" Target="worksheets/sheet779.xml"/><Relationship Id="rId778" Type="http://schemas.openxmlformats.org/officeDocument/2006/relationships/worksheet" Target="worksheets/sheet778.xml"/><Relationship Id="rId777" Type="http://schemas.openxmlformats.org/officeDocument/2006/relationships/worksheet" Target="worksheets/sheet777.xml"/><Relationship Id="rId776" Type="http://schemas.openxmlformats.org/officeDocument/2006/relationships/worksheet" Target="worksheets/sheet776.xml"/><Relationship Id="rId775" Type="http://schemas.openxmlformats.org/officeDocument/2006/relationships/worksheet" Target="worksheets/sheet775.xml"/><Relationship Id="rId774" Type="http://schemas.openxmlformats.org/officeDocument/2006/relationships/worksheet" Target="worksheets/sheet774.xml"/><Relationship Id="rId773" Type="http://schemas.openxmlformats.org/officeDocument/2006/relationships/worksheet" Target="worksheets/sheet773.xml"/><Relationship Id="rId772" Type="http://schemas.openxmlformats.org/officeDocument/2006/relationships/worksheet" Target="worksheets/sheet772.xml"/><Relationship Id="rId771" Type="http://schemas.openxmlformats.org/officeDocument/2006/relationships/worksheet" Target="worksheets/sheet771.xml"/><Relationship Id="rId770" Type="http://schemas.openxmlformats.org/officeDocument/2006/relationships/worksheet" Target="worksheets/sheet770.xml"/><Relationship Id="rId77" Type="http://schemas.openxmlformats.org/officeDocument/2006/relationships/worksheet" Target="worksheets/sheet77.xml"/><Relationship Id="rId769" Type="http://schemas.openxmlformats.org/officeDocument/2006/relationships/worksheet" Target="worksheets/sheet769.xml"/><Relationship Id="rId768" Type="http://schemas.openxmlformats.org/officeDocument/2006/relationships/worksheet" Target="worksheets/sheet768.xml"/><Relationship Id="rId767" Type="http://schemas.openxmlformats.org/officeDocument/2006/relationships/worksheet" Target="worksheets/sheet767.xml"/><Relationship Id="rId766" Type="http://schemas.openxmlformats.org/officeDocument/2006/relationships/worksheet" Target="worksheets/sheet766.xml"/><Relationship Id="rId765" Type="http://schemas.openxmlformats.org/officeDocument/2006/relationships/worksheet" Target="worksheets/sheet765.xml"/><Relationship Id="rId764" Type="http://schemas.openxmlformats.org/officeDocument/2006/relationships/worksheet" Target="worksheets/sheet764.xml"/><Relationship Id="rId763" Type="http://schemas.openxmlformats.org/officeDocument/2006/relationships/worksheet" Target="worksheets/sheet763.xml"/><Relationship Id="rId762" Type="http://schemas.openxmlformats.org/officeDocument/2006/relationships/worksheet" Target="worksheets/sheet762.xml"/><Relationship Id="rId761" Type="http://schemas.openxmlformats.org/officeDocument/2006/relationships/worksheet" Target="worksheets/sheet761.xml"/><Relationship Id="rId760" Type="http://schemas.openxmlformats.org/officeDocument/2006/relationships/worksheet" Target="worksheets/sheet760.xml"/><Relationship Id="rId76" Type="http://schemas.openxmlformats.org/officeDocument/2006/relationships/worksheet" Target="worksheets/sheet76.xml"/><Relationship Id="rId759" Type="http://schemas.openxmlformats.org/officeDocument/2006/relationships/worksheet" Target="worksheets/sheet759.xml"/><Relationship Id="rId758" Type="http://schemas.openxmlformats.org/officeDocument/2006/relationships/worksheet" Target="worksheets/sheet758.xml"/><Relationship Id="rId757" Type="http://schemas.openxmlformats.org/officeDocument/2006/relationships/worksheet" Target="worksheets/sheet757.xml"/><Relationship Id="rId756" Type="http://schemas.openxmlformats.org/officeDocument/2006/relationships/worksheet" Target="worksheets/sheet756.xml"/><Relationship Id="rId755" Type="http://schemas.openxmlformats.org/officeDocument/2006/relationships/worksheet" Target="worksheets/sheet755.xml"/><Relationship Id="rId754" Type="http://schemas.openxmlformats.org/officeDocument/2006/relationships/worksheet" Target="worksheets/sheet754.xml"/><Relationship Id="rId753" Type="http://schemas.openxmlformats.org/officeDocument/2006/relationships/worksheet" Target="worksheets/sheet753.xml"/><Relationship Id="rId752" Type="http://schemas.openxmlformats.org/officeDocument/2006/relationships/worksheet" Target="worksheets/sheet752.xml"/><Relationship Id="rId751" Type="http://schemas.openxmlformats.org/officeDocument/2006/relationships/worksheet" Target="worksheets/sheet751.xml"/><Relationship Id="rId750" Type="http://schemas.openxmlformats.org/officeDocument/2006/relationships/worksheet" Target="worksheets/sheet750.xml"/><Relationship Id="rId75" Type="http://schemas.openxmlformats.org/officeDocument/2006/relationships/worksheet" Target="worksheets/sheet75.xml"/><Relationship Id="rId749" Type="http://schemas.openxmlformats.org/officeDocument/2006/relationships/worksheet" Target="worksheets/sheet749.xml"/><Relationship Id="rId748" Type="http://schemas.openxmlformats.org/officeDocument/2006/relationships/worksheet" Target="worksheets/sheet748.xml"/><Relationship Id="rId747" Type="http://schemas.openxmlformats.org/officeDocument/2006/relationships/worksheet" Target="worksheets/sheet747.xml"/><Relationship Id="rId746" Type="http://schemas.openxmlformats.org/officeDocument/2006/relationships/worksheet" Target="worksheets/sheet746.xml"/><Relationship Id="rId745" Type="http://schemas.openxmlformats.org/officeDocument/2006/relationships/worksheet" Target="worksheets/sheet745.xml"/><Relationship Id="rId744" Type="http://schemas.openxmlformats.org/officeDocument/2006/relationships/worksheet" Target="worksheets/sheet744.xml"/><Relationship Id="rId743" Type="http://schemas.openxmlformats.org/officeDocument/2006/relationships/worksheet" Target="worksheets/sheet743.xml"/><Relationship Id="rId742" Type="http://schemas.openxmlformats.org/officeDocument/2006/relationships/worksheet" Target="worksheets/sheet742.xml"/><Relationship Id="rId741" Type="http://schemas.openxmlformats.org/officeDocument/2006/relationships/worksheet" Target="worksheets/sheet741.xml"/><Relationship Id="rId740" Type="http://schemas.openxmlformats.org/officeDocument/2006/relationships/worksheet" Target="worksheets/sheet740.xml"/><Relationship Id="rId74" Type="http://schemas.openxmlformats.org/officeDocument/2006/relationships/worksheet" Target="worksheets/sheet74.xml"/><Relationship Id="rId739" Type="http://schemas.openxmlformats.org/officeDocument/2006/relationships/worksheet" Target="worksheets/sheet739.xml"/><Relationship Id="rId738" Type="http://schemas.openxmlformats.org/officeDocument/2006/relationships/worksheet" Target="worksheets/sheet738.xml"/><Relationship Id="rId737" Type="http://schemas.openxmlformats.org/officeDocument/2006/relationships/worksheet" Target="worksheets/sheet737.xml"/><Relationship Id="rId736" Type="http://schemas.openxmlformats.org/officeDocument/2006/relationships/worksheet" Target="worksheets/sheet736.xml"/><Relationship Id="rId735" Type="http://schemas.openxmlformats.org/officeDocument/2006/relationships/worksheet" Target="worksheets/sheet735.xml"/><Relationship Id="rId734" Type="http://schemas.openxmlformats.org/officeDocument/2006/relationships/worksheet" Target="worksheets/sheet734.xml"/><Relationship Id="rId733" Type="http://schemas.openxmlformats.org/officeDocument/2006/relationships/worksheet" Target="worksheets/sheet733.xml"/><Relationship Id="rId732" Type="http://schemas.openxmlformats.org/officeDocument/2006/relationships/worksheet" Target="worksheets/sheet732.xml"/><Relationship Id="rId731" Type="http://schemas.openxmlformats.org/officeDocument/2006/relationships/worksheet" Target="worksheets/sheet731.xml"/><Relationship Id="rId730" Type="http://schemas.openxmlformats.org/officeDocument/2006/relationships/worksheet" Target="worksheets/sheet730.xml"/><Relationship Id="rId73" Type="http://schemas.openxmlformats.org/officeDocument/2006/relationships/worksheet" Target="worksheets/sheet73.xml"/><Relationship Id="rId729" Type="http://schemas.openxmlformats.org/officeDocument/2006/relationships/worksheet" Target="worksheets/sheet729.xml"/><Relationship Id="rId728" Type="http://schemas.openxmlformats.org/officeDocument/2006/relationships/worksheet" Target="worksheets/sheet728.xml"/><Relationship Id="rId727" Type="http://schemas.openxmlformats.org/officeDocument/2006/relationships/worksheet" Target="worksheets/sheet727.xml"/><Relationship Id="rId726" Type="http://schemas.openxmlformats.org/officeDocument/2006/relationships/worksheet" Target="worksheets/sheet726.xml"/><Relationship Id="rId725" Type="http://schemas.openxmlformats.org/officeDocument/2006/relationships/worksheet" Target="worksheets/sheet725.xml"/><Relationship Id="rId724" Type="http://schemas.openxmlformats.org/officeDocument/2006/relationships/worksheet" Target="worksheets/sheet724.xml"/><Relationship Id="rId723" Type="http://schemas.openxmlformats.org/officeDocument/2006/relationships/worksheet" Target="worksheets/sheet723.xml"/><Relationship Id="rId722" Type="http://schemas.openxmlformats.org/officeDocument/2006/relationships/worksheet" Target="worksheets/sheet722.xml"/><Relationship Id="rId721" Type="http://schemas.openxmlformats.org/officeDocument/2006/relationships/worksheet" Target="worksheets/sheet721.xml"/><Relationship Id="rId720" Type="http://schemas.openxmlformats.org/officeDocument/2006/relationships/worksheet" Target="worksheets/sheet720.xml"/><Relationship Id="rId72" Type="http://schemas.openxmlformats.org/officeDocument/2006/relationships/worksheet" Target="worksheets/sheet72.xml"/><Relationship Id="rId719" Type="http://schemas.openxmlformats.org/officeDocument/2006/relationships/worksheet" Target="worksheets/sheet719.xml"/><Relationship Id="rId718" Type="http://schemas.openxmlformats.org/officeDocument/2006/relationships/worksheet" Target="worksheets/sheet718.xml"/><Relationship Id="rId717" Type="http://schemas.openxmlformats.org/officeDocument/2006/relationships/worksheet" Target="worksheets/sheet717.xml"/><Relationship Id="rId716" Type="http://schemas.openxmlformats.org/officeDocument/2006/relationships/worksheet" Target="worksheets/sheet716.xml"/><Relationship Id="rId715" Type="http://schemas.openxmlformats.org/officeDocument/2006/relationships/worksheet" Target="worksheets/sheet715.xml"/><Relationship Id="rId714" Type="http://schemas.openxmlformats.org/officeDocument/2006/relationships/worksheet" Target="worksheets/sheet714.xml"/><Relationship Id="rId713" Type="http://schemas.openxmlformats.org/officeDocument/2006/relationships/worksheet" Target="worksheets/sheet713.xml"/><Relationship Id="rId712" Type="http://schemas.openxmlformats.org/officeDocument/2006/relationships/worksheet" Target="worksheets/sheet712.xml"/><Relationship Id="rId711" Type="http://schemas.openxmlformats.org/officeDocument/2006/relationships/worksheet" Target="worksheets/sheet711.xml"/><Relationship Id="rId710" Type="http://schemas.openxmlformats.org/officeDocument/2006/relationships/worksheet" Target="worksheets/sheet710.xml"/><Relationship Id="rId71" Type="http://schemas.openxmlformats.org/officeDocument/2006/relationships/worksheet" Target="worksheets/sheet71.xml"/><Relationship Id="rId709" Type="http://schemas.openxmlformats.org/officeDocument/2006/relationships/worksheet" Target="worksheets/sheet709.xml"/><Relationship Id="rId708" Type="http://schemas.openxmlformats.org/officeDocument/2006/relationships/worksheet" Target="worksheets/sheet708.xml"/><Relationship Id="rId707" Type="http://schemas.openxmlformats.org/officeDocument/2006/relationships/worksheet" Target="worksheets/sheet707.xml"/><Relationship Id="rId706" Type="http://schemas.openxmlformats.org/officeDocument/2006/relationships/worksheet" Target="worksheets/sheet706.xml"/><Relationship Id="rId705" Type="http://schemas.openxmlformats.org/officeDocument/2006/relationships/worksheet" Target="worksheets/sheet705.xml"/><Relationship Id="rId704" Type="http://schemas.openxmlformats.org/officeDocument/2006/relationships/worksheet" Target="worksheets/sheet704.xml"/><Relationship Id="rId703" Type="http://schemas.openxmlformats.org/officeDocument/2006/relationships/worksheet" Target="worksheets/sheet703.xml"/><Relationship Id="rId702" Type="http://schemas.openxmlformats.org/officeDocument/2006/relationships/worksheet" Target="worksheets/sheet702.xml"/><Relationship Id="rId701" Type="http://schemas.openxmlformats.org/officeDocument/2006/relationships/worksheet" Target="worksheets/sheet701.xml"/><Relationship Id="rId700" Type="http://schemas.openxmlformats.org/officeDocument/2006/relationships/worksheet" Target="worksheets/sheet700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9" Type="http://schemas.openxmlformats.org/officeDocument/2006/relationships/worksheet" Target="worksheets/sheet699.xml"/><Relationship Id="rId698" Type="http://schemas.openxmlformats.org/officeDocument/2006/relationships/worksheet" Target="worksheets/sheet698.xml"/><Relationship Id="rId697" Type="http://schemas.openxmlformats.org/officeDocument/2006/relationships/worksheet" Target="worksheets/sheet697.xml"/><Relationship Id="rId696" Type="http://schemas.openxmlformats.org/officeDocument/2006/relationships/worksheet" Target="worksheets/sheet696.xml"/><Relationship Id="rId695" Type="http://schemas.openxmlformats.org/officeDocument/2006/relationships/worksheet" Target="worksheets/sheet695.xml"/><Relationship Id="rId694" Type="http://schemas.openxmlformats.org/officeDocument/2006/relationships/worksheet" Target="worksheets/sheet694.xml"/><Relationship Id="rId693" Type="http://schemas.openxmlformats.org/officeDocument/2006/relationships/worksheet" Target="worksheets/sheet693.xml"/><Relationship Id="rId692" Type="http://schemas.openxmlformats.org/officeDocument/2006/relationships/worksheet" Target="worksheets/sheet692.xml"/><Relationship Id="rId691" Type="http://schemas.openxmlformats.org/officeDocument/2006/relationships/worksheet" Target="worksheets/sheet691.xml"/><Relationship Id="rId690" Type="http://schemas.openxmlformats.org/officeDocument/2006/relationships/worksheet" Target="worksheets/sheet690.xml"/><Relationship Id="rId69" Type="http://schemas.openxmlformats.org/officeDocument/2006/relationships/worksheet" Target="worksheets/sheet69.xml"/><Relationship Id="rId689" Type="http://schemas.openxmlformats.org/officeDocument/2006/relationships/worksheet" Target="worksheets/sheet689.xml"/><Relationship Id="rId688" Type="http://schemas.openxmlformats.org/officeDocument/2006/relationships/worksheet" Target="worksheets/sheet688.xml"/><Relationship Id="rId687" Type="http://schemas.openxmlformats.org/officeDocument/2006/relationships/worksheet" Target="worksheets/sheet687.xml"/><Relationship Id="rId686" Type="http://schemas.openxmlformats.org/officeDocument/2006/relationships/worksheet" Target="worksheets/sheet686.xml"/><Relationship Id="rId685" Type="http://schemas.openxmlformats.org/officeDocument/2006/relationships/worksheet" Target="worksheets/sheet685.xml"/><Relationship Id="rId684" Type="http://schemas.openxmlformats.org/officeDocument/2006/relationships/worksheet" Target="worksheets/sheet684.xml"/><Relationship Id="rId683" Type="http://schemas.openxmlformats.org/officeDocument/2006/relationships/worksheet" Target="worksheets/sheet683.xml"/><Relationship Id="rId682" Type="http://schemas.openxmlformats.org/officeDocument/2006/relationships/worksheet" Target="worksheets/sheet682.xml"/><Relationship Id="rId681" Type="http://schemas.openxmlformats.org/officeDocument/2006/relationships/worksheet" Target="worksheets/sheet681.xml"/><Relationship Id="rId680" Type="http://schemas.openxmlformats.org/officeDocument/2006/relationships/worksheet" Target="worksheets/sheet680.xml"/><Relationship Id="rId68" Type="http://schemas.openxmlformats.org/officeDocument/2006/relationships/worksheet" Target="worksheets/sheet68.xml"/><Relationship Id="rId679" Type="http://schemas.openxmlformats.org/officeDocument/2006/relationships/worksheet" Target="worksheets/sheet679.xml"/><Relationship Id="rId678" Type="http://schemas.openxmlformats.org/officeDocument/2006/relationships/worksheet" Target="worksheets/sheet678.xml"/><Relationship Id="rId677" Type="http://schemas.openxmlformats.org/officeDocument/2006/relationships/worksheet" Target="worksheets/sheet677.xml"/><Relationship Id="rId676" Type="http://schemas.openxmlformats.org/officeDocument/2006/relationships/worksheet" Target="worksheets/sheet676.xml"/><Relationship Id="rId675" Type="http://schemas.openxmlformats.org/officeDocument/2006/relationships/worksheet" Target="worksheets/sheet675.xml"/><Relationship Id="rId674" Type="http://schemas.openxmlformats.org/officeDocument/2006/relationships/worksheet" Target="worksheets/sheet674.xml"/><Relationship Id="rId673" Type="http://schemas.openxmlformats.org/officeDocument/2006/relationships/worksheet" Target="worksheets/sheet673.xml"/><Relationship Id="rId672" Type="http://schemas.openxmlformats.org/officeDocument/2006/relationships/worksheet" Target="worksheets/sheet672.xml"/><Relationship Id="rId671" Type="http://schemas.openxmlformats.org/officeDocument/2006/relationships/worksheet" Target="worksheets/sheet671.xml"/><Relationship Id="rId670" Type="http://schemas.openxmlformats.org/officeDocument/2006/relationships/worksheet" Target="worksheets/sheet670.xml"/><Relationship Id="rId67" Type="http://schemas.openxmlformats.org/officeDocument/2006/relationships/worksheet" Target="worksheets/sheet67.xml"/><Relationship Id="rId669" Type="http://schemas.openxmlformats.org/officeDocument/2006/relationships/worksheet" Target="worksheets/sheet669.xml"/><Relationship Id="rId668" Type="http://schemas.openxmlformats.org/officeDocument/2006/relationships/worksheet" Target="worksheets/sheet668.xml"/><Relationship Id="rId667" Type="http://schemas.openxmlformats.org/officeDocument/2006/relationships/worksheet" Target="worksheets/sheet667.xml"/><Relationship Id="rId666" Type="http://schemas.openxmlformats.org/officeDocument/2006/relationships/worksheet" Target="worksheets/sheet666.xml"/><Relationship Id="rId665" Type="http://schemas.openxmlformats.org/officeDocument/2006/relationships/worksheet" Target="worksheets/sheet665.xml"/><Relationship Id="rId664" Type="http://schemas.openxmlformats.org/officeDocument/2006/relationships/worksheet" Target="worksheets/sheet664.xml"/><Relationship Id="rId663" Type="http://schemas.openxmlformats.org/officeDocument/2006/relationships/worksheet" Target="worksheets/sheet663.xml"/><Relationship Id="rId662" Type="http://schemas.openxmlformats.org/officeDocument/2006/relationships/worksheet" Target="worksheets/sheet662.xml"/><Relationship Id="rId661" Type="http://schemas.openxmlformats.org/officeDocument/2006/relationships/worksheet" Target="worksheets/sheet661.xml"/><Relationship Id="rId660" Type="http://schemas.openxmlformats.org/officeDocument/2006/relationships/worksheet" Target="worksheets/sheet660.xml"/><Relationship Id="rId66" Type="http://schemas.openxmlformats.org/officeDocument/2006/relationships/worksheet" Target="worksheets/sheet66.xml"/><Relationship Id="rId659" Type="http://schemas.openxmlformats.org/officeDocument/2006/relationships/worksheet" Target="worksheets/sheet659.xml"/><Relationship Id="rId658" Type="http://schemas.openxmlformats.org/officeDocument/2006/relationships/worksheet" Target="worksheets/sheet658.xml"/><Relationship Id="rId657" Type="http://schemas.openxmlformats.org/officeDocument/2006/relationships/worksheet" Target="worksheets/sheet657.xml"/><Relationship Id="rId656" Type="http://schemas.openxmlformats.org/officeDocument/2006/relationships/worksheet" Target="worksheets/sheet656.xml"/><Relationship Id="rId655" Type="http://schemas.openxmlformats.org/officeDocument/2006/relationships/worksheet" Target="worksheets/sheet655.xml"/><Relationship Id="rId654" Type="http://schemas.openxmlformats.org/officeDocument/2006/relationships/worksheet" Target="worksheets/sheet654.xml"/><Relationship Id="rId653" Type="http://schemas.openxmlformats.org/officeDocument/2006/relationships/worksheet" Target="worksheets/sheet653.xml"/><Relationship Id="rId652" Type="http://schemas.openxmlformats.org/officeDocument/2006/relationships/worksheet" Target="worksheets/sheet652.xml"/><Relationship Id="rId651" Type="http://schemas.openxmlformats.org/officeDocument/2006/relationships/worksheet" Target="worksheets/sheet651.xml"/><Relationship Id="rId650" Type="http://schemas.openxmlformats.org/officeDocument/2006/relationships/worksheet" Target="worksheets/sheet650.xml"/><Relationship Id="rId65" Type="http://schemas.openxmlformats.org/officeDocument/2006/relationships/worksheet" Target="worksheets/sheet65.xml"/><Relationship Id="rId649" Type="http://schemas.openxmlformats.org/officeDocument/2006/relationships/worksheet" Target="worksheets/sheet649.xml"/><Relationship Id="rId648" Type="http://schemas.openxmlformats.org/officeDocument/2006/relationships/worksheet" Target="worksheets/sheet648.xml"/><Relationship Id="rId647" Type="http://schemas.openxmlformats.org/officeDocument/2006/relationships/worksheet" Target="worksheets/sheet647.xml"/><Relationship Id="rId646" Type="http://schemas.openxmlformats.org/officeDocument/2006/relationships/worksheet" Target="worksheets/sheet646.xml"/><Relationship Id="rId645" Type="http://schemas.openxmlformats.org/officeDocument/2006/relationships/worksheet" Target="worksheets/sheet645.xml"/><Relationship Id="rId644" Type="http://schemas.openxmlformats.org/officeDocument/2006/relationships/worksheet" Target="worksheets/sheet644.xml"/><Relationship Id="rId643" Type="http://schemas.openxmlformats.org/officeDocument/2006/relationships/worksheet" Target="worksheets/sheet643.xml"/><Relationship Id="rId642" Type="http://schemas.openxmlformats.org/officeDocument/2006/relationships/worksheet" Target="worksheets/sheet642.xml"/><Relationship Id="rId641" Type="http://schemas.openxmlformats.org/officeDocument/2006/relationships/worksheet" Target="worksheets/sheet641.xml"/><Relationship Id="rId640" Type="http://schemas.openxmlformats.org/officeDocument/2006/relationships/worksheet" Target="worksheets/sheet640.xml"/><Relationship Id="rId64" Type="http://schemas.openxmlformats.org/officeDocument/2006/relationships/worksheet" Target="worksheets/sheet64.xml"/><Relationship Id="rId639" Type="http://schemas.openxmlformats.org/officeDocument/2006/relationships/worksheet" Target="worksheets/sheet639.xml"/><Relationship Id="rId638" Type="http://schemas.openxmlformats.org/officeDocument/2006/relationships/worksheet" Target="worksheets/sheet638.xml"/><Relationship Id="rId637" Type="http://schemas.openxmlformats.org/officeDocument/2006/relationships/worksheet" Target="worksheets/sheet637.xml"/><Relationship Id="rId636" Type="http://schemas.openxmlformats.org/officeDocument/2006/relationships/worksheet" Target="worksheets/sheet636.xml"/><Relationship Id="rId635" Type="http://schemas.openxmlformats.org/officeDocument/2006/relationships/worksheet" Target="worksheets/sheet635.xml"/><Relationship Id="rId634" Type="http://schemas.openxmlformats.org/officeDocument/2006/relationships/worksheet" Target="worksheets/sheet634.xml"/><Relationship Id="rId633" Type="http://schemas.openxmlformats.org/officeDocument/2006/relationships/worksheet" Target="worksheets/sheet633.xml"/><Relationship Id="rId632" Type="http://schemas.openxmlformats.org/officeDocument/2006/relationships/worksheet" Target="worksheets/sheet632.xml"/><Relationship Id="rId631" Type="http://schemas.openxmlformats.org/officeDocument/2006/relationships/worksheet" Target="worksheets/sheet631.xml"/><Relationship Id="rId630" Type="http://schemas.openxmlformats.org/officeDocument/2006/relationships/worksheet" Target="worksheets/sheet630.xml"/><Relationship Id="rId63" Type="http://schemas.openxmlformats.org/officeDocument/2006/relationships/worksheet" Target="worksheets/sheet63.xml"/><Relationship Id="rId629" Type="http://schemas.openxmlformats.org/officeDocument/2006/relationships/worksheet" Target="worksheets/sheet629.xml"/><Relationship Id="rId628" Type="http://schemas.openxmlformats.org/officeDocument/2006/relationships/worksheet" Target="worksheets/sheet628.xml"/><Relationship Id="rId627" Type="http://schemas.openxmlformats.org/officeDocument/2006/relationships/worksheet" Target="worksheets/sheet627.xml"/><Relationship Id="rId626" Type="http://schemas.openxmlformats.org/officeDocument/2006/relationships/worksheet" Target="worksheets/sheet626.xml"/><Relationship Id="rId625" Type="http://schemas.openxmlformats.org/officeDocument/2006/relationships/worksheet" Target="worksheets/sheet625.xml"/><Relationship Id="rId624" Type="http://schemas.openxmlformats.org/officeDocument/2006/relationships/worksheet" Target="worksheets/sheet624.xml"/><Relationship Id="rId623" Type="http://schemas.openxmlformats.org/officeDocument/2006/relationships/worksheet" Target="worksheets/sheet623.xml"/><Relationship Id="rId622" Type="http://schemas.openxmlformats.org/officeDocument/2006/relationships/worksheet" Target="worksheets/sheet622.xml"/><Relationship Id="rId621" Type="http://schemas.openxmlformats.org/officeDocument/2006/relationships/worksheet" Target="worksheets/sheet621.xml"/><Relationship Id="rId620" Type="http://schemas.openxmlformats.org/officeDocument/2006/relationships/worksheet" Target="worksheets/sheet620.xml"/><Relationship Id="rId62" Type="http://schemas.openxmlformats.org/officeDocument/2006/relationships/worksheet" Target="worksheets/sheet62.xml"/><Relationship Id="rId619" Type="http://schemas.openxmlformats.org/officeDocument/2006/relationships/worksheet" Target="worksheets/sheet619.xml"/><Relationship Id="rId618" Type="http://schemas.openxmlformats.org/officeDocument/2006/relationships/worksheet" Target="worksheets/sheet618.xml"/><Relationship Id="rId617" Type="http://schemas.openxmlformats.org/officeDocument/2006/relationships/worksheet" Target="worksheets/sheet617.xml"/><Relationship Id="rId616" Type="http://schemas.openxmlformats.org/officeDocument/2006/relationships/worksheet" Target="worksheets/sheet616.xml"/><Relationship Id="rId615" Type="http://schemas.openxmlformats.org/officeDocument/2006/relationships/worksheet" Target="worksheets/sheet615.xml"/><Relationship Id="rId614" Type="http://schemas.openxmlformats.org/officeDocument/2006/relationships/worksheet" Target="worksheets/sheet614.xml"/><Relationship Id="rId613" Type="http://schemas.openxmlformats.org/officeDocument/2006/relationships/worksheet" Target="worksheets/sheet613.xml"/><Relationship Id="rId612" Type="http://schemas.openxmlformats.org/officeDocument/2006/relationships/worksheet" Target="worksheets/sheet612.xml"/><Relationship Id="rId611" Type="http://schemas.openxmlformats.org/officeDocument/2006/relationships/worksheet" Target="worksheets/sheet611.xml"/><Relationship Id="rId610" Type="http://schemas.openxmlformats.org/officeDocument/2006/relationships/worksheet" Target="worksheets/sheet610.xml"/><Relationship Id="rId61" Type="http://schemas.openxmlformats.org/officeDocument/2006/relationships/worksheet" Target="worksheets/sheet61.xml"/><Relationship Id="rId609" Type="http://schemas.openxmlformats.org/officeDocument/2006/relationships/worksheet" Target="worksheets/sheet609.xml"/><Relationship Id="rId608" Type="http://schemas.openxmlformats.org/officeDocument/2006/relationships/worksheet" Target="worksheets/sheet608.xml"/><Relationship Id="rId607" Type="http://schemas.openxmlformats.org/officeDocument/2006/relationships/worksheet" Target="worksheets/sheet607.xml"/><Relationship Id="rId606" Type="http://schemas.openxmlformats.org/officeDocument/2006/relationships/worksheet" Target="worksheets/sheet606.xml"/><Relationship Id="rId605" Type="http://schemas.openxmlformats.org/officeDocument/2006/relationships/worksheet" Target="worksheets/sheet605.xml"/><Relationship Id="rId604" Type="http://schemas.openxmlformats.org/officeDocument/2006/relationships/worksheet" Target="worksheets/sheet604.xml"/><Relationship Id="rId603" Type="http://schemas.openxmlformats.org/officeDocument/2006/relationships/worksheet" Target="worksheets/sheet603.xml"/><Relationship Id="rId602" Type="http://schemas.openxmlformats.org/officeDocument/2006/relationships/worksheet" Target="worksheets/sheet602.xml"/><Relationship Id="rId601" Type="http://schemas.openxmlformats.org/officeDocument/2006/relationships/worksheet" Target="worksheets/sheet601.xml"/><Relationship Id="rId600" Type="http://schemas.openxmlformats.org/officeDocument/2006/relationships/worksheet" Target="worksheets/sheet600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9" Type="http://schemas.openxmlformats.org/officeDocument/2006/relationships/worksheet" Target="worksheets/sheet599.xml"/><Relationship Id="rId598" Type="http://schemas.openxmlformats.org/officeDocument/2006/relationships/worksheet" Target="worksheets/sheet598.xml"/><Relationship Id="rId597" Type="http://schemas.openxmlformats.org/officeDocument/2006/relationships/worksheet" Target="worksheets/sheet597.xml"/><Relationship Id="rId596" Type="http://schemas.openxmlformats.org/officeDocument/2006/relationships/worksheet" Target="worksheets/sheet596.xml"/><Relationship Id="rId595" Type="http://schemas.openxmlformats.org/officeDocument/2006/relationships/worksheet" Target="worksheets/sheet595.xml"/><Relationship Id="rId594" Type="http://schemas.openxmlformats.org/officeDocument/2006/relationships/worksheet" Target="worksheets/sheet594.xml"/><Relationship Id="rId593" Type="http://schemas.openxmlformats.org/officeDocument/2006/relationships/worksheet" Target="worksheets/sheet593.xml"/><Relationship Id="rId592" Type="http://schemas.openxmlformats.org/officeDocument/2006/relationships/worksheet" Target="worksheets/sheet592.xml"/><Relationship Id="rId591" Type="http://schemas.openxmlformats.org/officeDocument/2006/relationships/worksheet" Target="worksheets/sheet591.xml"/><Relationship Id="rId590" Type="http://schemas.openxmlformats.org/officeDocument/2006/relationships/worksheet" Target="worksheets/sheet590.xml"/><Relationship Id="rId59" Type="http://schemas.openxmlformats.org/officeDocument/2006/relationships/worksheet" Target="worksheets/sheet59.xml"/><Relationship Id="rId589" Type="http://schemas.openxmlformats.org/officeDocument/2006/relationships/worksheet" Target="worksheets/sheet589.xml"/><Relationship Id="rId588" Type="http://schemas.openxmlformats.org/officeDocument/2006/relationships/worksheet" Target="worksheets/sheet588.xml"/><Relationship Id="rId587" Type="http://schemas.openxmlformats.org/officeDocument/2006/relationships/worksheet" Target="worksheets/sheet587.xml"/><Relationship Id="rId586" Type="http://schemas.openxmlformats.org/officeDocument/2006/relationships/worksheet" Target="worksheets/sheet586.xml"/><Relationship Id="rId585" Type="http://schemas.openxmlformats.org/officeDocument/2006/relationships/worksheet" Target="worksheets/sheet585.xml"/><Relationship Id="rId584" Type="http://schemas.openxmlformats.org/officeDocument/2006/relationships/worksheet" Target="worksheets/sheet584.xml"/><Relationship Id="rId583" Type="http://schemas.openxmlformats.org/officeDocument/2006/relationships/worksheet" Target="worksheets/sheet583.xml"/><Relationship Id="rId582" Type="http://schemas.openxmlformats.org/officeDocument/2006/relationships/worksheet" Target="worksheets/sheet582.xml"/><Relationship Id="rId581" Type="http://schemas.openxmlformats.org/officeDocument/2006/relationships/worksheet" Target="worksheets/sheet581.xml"/><Relationship Id="rId580" Type="http://schemas.openxmlformats.org/officeDocument/2006/relationships/worksheet" Target="worksheets/sheet580.xml"/><Relationship Id="rId58" Type="http://schemas.openxmlformats.org/officeDocument/2006/relationships/worksheet" Target="worksheets/sheet58.xml"/><Relationship Id="rId579" Type="http://schemas.openxmlformats.org/officeDocument/2006/relationships/worksheet" Target="worksheets/sheet579.xml"/><Relationship Id="rId578" Type="http://schemas.openxmlformats.org/officeDocument/2006/relationships/worksheet" Target="worksheets/sheet578.xml"/><Relationship Id="rId577" Type="http://schemas.openxmlformats.org/officeDocument/2006/relationships/worksheet" Target="worksheets/sheet577.xml"/><Relationship Id="rId576" Type="http://schemas.openxmlformats.org/officeDocument/2006/relationships/worksheet" Target="worksheets/sheet576.xml"/><Relationship Id="rId575" Type="http://schemas.openxmlformats.org/officeDocument/2006/relationships/worksheet" Target="worksheets/sheet575.xml"/><Relationship Id="rId574" Type="http://schemas.openxmlformats.org/officeDocument/2006/relationships/worksheet" Target="worksheets/sheet574.xml"/><Relationship Id="rId573" Type="http://schemas.openxmlformats.org/officeDocument/2006/relationships/worksheet" Target="worksheets/sheet573.xml"/><Relationship Id="rId572" Type="http://schemas.openxmlformats.org/officeDocument/2006/relationships/worksheet" Target="worksheets/sheet572.xml"/><Relationship Id="rId571" Type="http://schemas.openxmlformats.org/officeDocument/2006/relationships/worksheet" Target="worksheets/sheet571.xml"/><Relationship Id="rId570" Type="http://schemas.openxmlformats.org/officeDocument/2006/relationships/worksheet" Target="worksheets/sheet570.xml"/><Relationship Id="rId57" Type="http://schemas.openxmlformats.org/officeDocument/2006/relationships/worksheet" Target="worksheets/sheet57.xml"/><Relationship Id="rId569" Type="http://schemas.openxmlformats.org/officeDocument/2006/relationships/worksheet" Target="worksheets/sheet569.xml"/><Relationship Id="rId568" Type="http://schemas.openxmlformats.org/officeDocument/2006/relationships/worksheet" Target="worksheets/sheet568.xml"/><Relationship Id="rId567" Type="http://schemas.openxmlformats.org/officeDocument/2006/relationships/worksheet" Target="worksheets/sheet567.xml"/><Relationship Id="rId566" Type="http://schemas.openxmlformats.org/officeDocument/2006/relationships/worksheet" Target="worksheets/sheet566.xml"/><Relationship Id="rId565" Type="http://schemas.openxmlformats.org/officeDocument/2006/relationships/worksheet" Target="worksheets/sheet565.xml"/><Relationship Id="rId564" Type="http://schemas.openxmlformats.org/officeDocument/2006/relationships/worksheet" Target="worksheets/sheet564.xml"/><Relationship Id="rId563" Type="http://schemas.openxmlformats.org/officeDocument/2006/relationships/worksheet" Target="worksheets/sheet563.xml"/><Relationship Id="rId562" Type="http://schemas.openxmlformats.org/officeDocument/2006/relationships/worksheet" Target="worksheets/sheet562.xml"/><Relationship Id="rId561" Type="http://schemas.openxmlformats.org/officeDocument/2006/relationships/worksheet" Target="worksheets/sheet561.xml"/><Relationship Id="rId560" Type="http://schemas.openxmlformats.org/officeDocument/2006/relationships/worksheet" Target="worksheets/sheet560.xml"/><Relationship Id="rId56" Type="http://schemas.openxmlformats.org/officeDocument/2006/relationships/worksheet" Target="worksheets/sheet56.xml"/><Relationship Id="rId559" Type="http://schemas.openxmlformats.org/officeDocument/2006/relationships/worksheet" Target="worksheets/sheet559.xml"/><Relationship Id="rId558" Type="http://schemas.openxmlformats.org/officeDocument/2006/relationships/worksheet" Target="worksheets/sheet558.xml"/><Relationship Id="rId557" Type="http://schemas.openxmlformats.org/officeDocument/2006/relationships/worksheet" Target="worksheets/sheet557.xml"/><Relationship Id="rId556" Type="http://schemas.openxmlformats.org/officeDocument/2006/relationships/worksheet" Target="worksheets/sheet556.xml"/><Relationship Id="rId555" Type="http://schemas.openxmlformats.org/officeDocument/2006/relationships/worksheet" Target="worksheets/sheet555.xml"/><Relationship Id="rId554" Type="http://schemas.openxmlformats.org/officeDocument/2006/relationships/worksheet" Target="worksheets/sheet554.xml"/><Relationship Id="rId553" Type="http://schemas.openxmlformats.org/officeDocument/2006/relationships/worksheet" Target="worksheets/sheet553.xml"/><Relationship Id="rId552" Type="http://schemas.openxmlformats.org/officeDocument/2006/relationships/worksheet" Target="worksheets/sheet552.xml"/><Relationship Id="rId551" Type="http://schemas.openxmlformats.org/officeDocument/2006/relationships/worksheet" Target="worksheets/sheet551.xml"/><Relationship Id="rId550" Type="http://schemas.openxmlformats.org/officeDocument/2006/relationships/worksheet" Target="worksheets/sheet550.xml"/><Relationship Id="rId55" Type="http://schemas.openxmlformats.org/officeDocument/2006/relationships/worksheet" Target="worksheets/sheet55.xml"/><Relationship Id="rId549" Type="http://schemas.openxmlformats.org/officeDocument/2006/relationships/worksheet" Target="worksheets/sheet549.xml"/><Relationship Id="rId548" Type="http://schemas.openxmlformats.org/officeDocument/2006/relationships/worksheet" Target="worksheets/sheet548.xml"/><Relationship Id="rId547" Type="http://schemas.openxmlformats.org/officeDocument/2006/relationships/worksheet" Target="worksheets/sheet547.xml"/><Relationship Id="rId546" Type="http://schemas.openxmlformats.org/officeDocument/2006/relationships/worksheet" Target="worksheets/sheet546.xml"/><Relationship Id="rId545" Type="http://schemas.openxmlformats.org/officeDocument/2006/relationships/worksheet" Target="worksheets/sheet545.xml"/><Relationship Id="rId544" Type="http://schemas.openxmlformats.org/officeDocument/2006/relationships/worksheet" Target="worksheets/sheet544.xml"/><Relationship Id="rId543" Type="http://schemas.openxmlformats.org/officeDocument/2006/relationships/worksheet" Target="worksheets/sheet543.xml"/><Relationship Id="rId542" Type="http://schemas.openxmlformats.org/officeDocument/2006/relationships/worksheet" Target="worksheets/sheet542.xml"/><Relationship Id="rId541" Type="http://schemas.openxmlformats.org/officeDocument/2006/relationships/worksheet" Target="worksheets/sheet541.xml"/><Relationship Id="rId540" Type="http://schemas.openxmlformats.org/officeDocument/2006/relationships/worksheet" Target="worksheets/sheet540.xml"/><Relationship Id="rId54" Type="http://schemas.openxmlformats.org/officeDocument/2006/relationships/worksheet" Target="worksheets/sheet54.xml"/><Relationship Id="rId539" Type="http://schemas.openxmlformats.org/officeDocument/2006/relationships/worksheet" Target="worksheets/sheet539.xml"/><Relationship Id="rId538" Type="http://schemas.openxmlformats.org/officeDocument/2006/relationships/worksheet" Target="worksheets/sheet538.xml"/><Relationship Id="rId537" Type="http://schemas.openxmlformats.org/officeDocument/2006/relationships/worksheet" Target="worksheets/sheet537.xml"/><Relationship Id="rId536" Type="http://schemas.openxmlformats.org/officeDocument/2006/relationships/worksheet" Target="worksheets/sheet536.xml"/><Relationship Id="rId535" Type="http://schemas.openxmlformats.org/officeDocument/2006/relationships/worksheet" Target="worksheets/sheet535.xml"/><Relationship Id="rId534" Type="http://schemas.openxmlformats.org/officeDocument/2006/relationships/worksheet" Target="worksheets/sheet534.xml"/><Relationship Id="rId533" Type="http://schemas.openxmlformats.org/officeDocument/2006/relationships/worksheet" Target="worksheets/sheet533.xml"/><Relationship Id="rId532" Type="http://schemas.openxmlformats.org/officeDocument/2006/relationships/worksheet" Target="worksheets/sheet532.xml"/><Relationship Id="rId531" Type="http://schemas.openxmlformats.org/officeDocument/2006/relationships/worksheet" Target="worksheets/sheet531.xml"/><Relationship Id="rId530" Type="http://schemas.openxmlformats.org/officeDocument/2006/relationships/worksheet" Target="worksheets/sheet530.xml"/><Relationship Id="rId53" Type="http://schemas.openxmlformats.org/officeDocument/2006/relationships/worksheet" Target="worksheets/sheet53.xml"/><Relationship Id="rId529" Type="http://schemas.openxmlformats.org/officeDocument/2006/relationships/worksheet" Target="worksheets/sheet529.xml"/><Relationship Id="rId528" Type="http://schemas.openxmlformats.org/officeDocument/2006/relationships/worksheet" Target="worksheets/sheet528.xml"/><Relationship Id="rId527" Type="http://schemas.openxmlformats.org/officeDocument/2006/relationships/worksheet" Target="worksheets/sheet527.xml"/><Relationship Id="rId526" Type="http://schemas.openxmlformats.org/officeDocument/2006/relationships/worksheet" Target="worksheets/sheet526.xml"/><Relationship Id="rId525" Type="http://schemas.openxmlformats.org/officeDocument/2006/relationships/worksheet" Target="worksheets/sheet525.xml"/><Relationship Id="rId524" Type="http://schemas.openxmlformats.org/officeDocument/2006/relationships/worksheet" Target="worksheets/sheet524.xml"/><Relationship Id="rId523" Type="http://schemas.openxmlformats.org/officeDocument/2006/relationships/worksheet" Target="worksheets/sheet523.xml"/><Relationship Id="rId522" Type="http://schemas.openxmlformats.org/officeDocument/2006/relationships/worksheet" Target="worksheets/sheet522.xml"/><Relationship Id="rId521" Type="http://schemas.openxmlformats.org/officeDocument/2006/relationships/worksheet" Target="worksheets/sheet521.xml"/><Relationship Id="rId520" Type="http://schemas.openxmlformats.org/officeDocument/2006/relationships/worksheet" Target="worksheets/sheet520.xml"/><Relationship Id="rId52" Type="http://schemas.openxmlformats.org/officeDocument/2006/relationships/worksheet" Target="worksheets/sheet52.xml"/><Relationship Id="rId519" Type="http://schemas.openxmlformats.org/officeDocument/2006/relationships/worksheet" Target="worksheets/sheet519.xml"/><Relationship Id="rId518" Type="http://schemas.openxmlformats.org/officeDocument/2006/relationships/worksheet" Target="worksheets/sheet518.xml"/><Relationship Id="rId517" Type="http://schemas.openxmlformats.org/officeDocument/2006/relationships/worksheet" Target="worksheets/sheet517.xml"/><Relationship Id="rId516" Type="http://schemas.openxmlformats.org/officeDocument/2006/relationships/worksheet" Target="worksheets/sheet516.xml"/><Relationship Id="rId515" Type="http://schemas.openxmlformats.org/officeDocument/2006/relationships/worksheet" Target="worksheets/sheet515.xml"/><Relationship Id="rId514" Type="http://schemas.openxmlformats.org/officeDocument/2006/relationships/worksheet" Target="worksheets/sheet514.xml"/><Relationship Id="rId513" Type="http://schemas.openxmlformats.org/officeDocument/2006/relationships/worksheet" Target="worksheets/sheet513.xml"/><Relationship Id="rId512" Type="http://schemas.openxmlformats.org/officeDocument/2006/relationships/worksheet" Target="worksheets/sheet512.xml"/><Relationship Id="rId511" Type="http://schemas.openxmlformats.org/officeDocument/2006/relationships/worksheet" Target="worksheets/sheet511.xml"/><Relationship Id="rId510" Type="http://schemas.openxmlformats.org/officeDocument/2006/relationships/worksheet" Target="worksheets/sheet510.xml"/><Relationship Id="rId51" Type="http://schemas.openxmlformats.org/officeDocument/2006/relationships/worksheet" Target="worksheets/sheet51.xml"/><Relationship Id="rId509" Type="http://schemas.openxmlformats.org/officeDocument/2006/relationships/worksheet" Target="worksheets/sheet509.xml"/><Relationship Id="rId508" Type="http://schemas.openxmlformats.org/officeDocument/2006/relationships/worksheet" Target="worksheets/sheet508.xml"/><Relationship Id="rId507" Type="http://schemas.openxmlformats.org/officeDocument/2006/relationships/worksheet" Target="worksheets/sheet507.xml"/><Relationship Id="rId506" Type="http://schemas.openxmlformats.org/officeDocument/2006/relationships/worksheet" Target="worksheets/sheet506.xml"/><Relationship Id="rId505" Type="http://schemas.openxmlformats.org/officeDocument/2006/relationships/worksheet" Target="worksheets/sheet505.xml"/><Relationship Id="rId504" Type="http://schemas.openxmlformats.org/officeDocument/2006/relationships/worksheet" Target="worksheets/sheet504.xml"/><Relationship Id="rId503" Type="http://schemas.openxmlformats.org/officeDocument/2006/relationships/worksheet" Target="worksheets/sheet503.xml"/><Relationship Id="rId502" Type="http://schemas.openxmlformats.org/officeDocument/2006/relationships/worksheet" Target="worksheets/sheet502.xml"/><Relationship Id="rId501" Type="http://schemas.openxmlformats.org/officeDocument/2006/relationships/worksheet" Target="worksheets/sheet501.xml"/><Relationship Id="rId500" Type="http://schemas.openxmlformats.org/officeDocument/2006/relationships/worksheet" Target="worksheets/sheet500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9" Type="http://schemas.openxmlformats.org/officeDocument/2006/relationships/worksheet" Target="worksheets/sheet499.xml"/><Relationship Id="rId498" Type="http://schemas.openxmlformats.org/officeDocument/2006/relationships/worksheet" Target="worksheets/sheet498.xml"/><Relationship Id="rId497" Type="http://schemas.openxmlformats.org/officeDocument/2006/relationships/worksheet" Target="worksheets/sheet497.xml"/><Relationship Id="rId496" Type="http://schemas.openxmlformats.org/officeDocument/2006/relationships/worksheet" Target="worksheets/sheet496.xml"/><Relationship Id="rId495" Type="http://schemas.openxmlformats.org/officeDocument/2006/relationships/worksheet" Target="worksheets/sheet495.xml"/><Relationship Id="rId494" Type="http://schemas.openxmlformats.org/officeDocument/2006/relationships/worksheet" Target="worksheets/sheet494.xml"/><Relationship Id="rId493" Type="http://schemas.openxmlformats.org/officeDocument/2006/relationships/worksheet" Target="worksheets/sheet493.xml"/><Relationship Id="rId492" Type="http://schemas.openxmlformats.org/officeDocument/2006/relationships/worksheet" Target="worksheets/sheet492.xml"/><Relationship Id="rId491" Type="http://schemas.openxmlformats.org/officeDocument/2006/relationships/worksheet" Target="worksheets/sheet491.xml"/><Relationship Id="rId490" Type="http://schemas.openxmlformats.org/officeDocument/2006/relationships/worksheet" Target="worksheets/sheet490.xml"/><Relationship Id="rId49" Type="http://schemas.openxmlformats.org/officeDocument/2006/relationships/worksheet" Target="worksheets/sheet49.xml"/><Relationship Id="rId489" Type="http://schemas.openxmlformats.org/officeDocument/2006/relationships/worksheet" Target="worksheets/sheet489.xml"/><Relationship Id="rId488" Type="http://schemas.openxmlformats.org/officeDocument/2006/relationships/worksheet" Target="worksheets/sheet488.xml"/><Relationship Id="rId487" Type="http://schemas.openxmlformats.org/officeDocument/2006/relationships/worksheet" Target="worksheets/sheet487.xml"/><Relationship Id="rId486" Type="http://schemas.openxmlformats.org/officeDocument/2006/relationships/worksheet" Target="worksheets/sheet486.xml"/><Relationship Id="rId485" Type="http://schemas.openxmlformats.org/officeDocument/2006/relationships/worksheet" Target="worksheets/sheet485.xml"/><Relationship Id="rId484" Type="http://schemas.openxmlformats.org/officeDocument/2006/relationships/worksheet" Target="worksheets/sheet484.xml"/><Relationship Id="rId483" Type="http://schemas.openxmlformats.org/officeDocument/2006/relationships/worksheet" Target="worksheets/sheet483.xml"/><Relationship Id="rId482" Type="http://schemas.openxmlformats.org/officeDocument/2006/relationships/worksheet" Target="worksheets/sheet482.xml"/><Relationship Id="rId481" Type="http://schemas.openxmlformats.org/officeDocument/2006/relationships/worksheet" Target="worksheets/sheet481.xml"/><Relationship Id="rId480" Type="http://schemas.openxmlformats.org/officeDocument/2006/relationships/worksheet" Target="worksheets/sheet480.xml"/><Relationship Id="rId48" Type="http://schemas.openxmlformats.org/officeDocument/2006/relationships/worksheet" Target="worksheets/sheet48.xml"/><Relationship Id="rId479" Type="http://schemas.openxmlformats.org/officeDocument/2006/relationships/worksheet" Target="worksheets/sheet479.xml"/><Relationship Id="rId478" Type="http://schemas.openxmlformats.org/officeDocument/2006/relationships/worksheet" Target="worksheets/sheet478.xml"/><Relationship Id="rId477" Type="http://schemas.openxmlformats.org/officeDocument/2006/relationships/worksheet" Target="worksheets/sheet477.xml"/><Relationship Id="rId476" Type="http://schemas.openxmlformats.org/officeDocument/2006/relationships/worksheet" Target="worksheets/sheet476.xml"/><Relationship Id="rId475" Type="http://schemas.openxmlformats.org/officeDocument/2006/relationships/worksheet" Target="worksheets/sheet475.xml"/><Relationship Id="rId474" Type="http://schemas.openxmlformats.org/officeDocument/2006/relationships/worksheet" Target="worksheets/sheet474.xml"/><Relationship Id="rId473" Type="http://schemas.openxmlformats.org/officeDocument/2006/relationships/worksheet" Target="worksheets/sheet473.xml"/><Relationship Id="rId472" Type="http://schemas.openxmlformats.org/officeDocument/2006/relationships/worksheet" Target="worksheets/sheet472.xml"/><Relationship Id="rId471" Type="http://schemas.openxmlformats.org/officeDocument/2006/relationships/worksheet" Target="worksheets/sheet471.xml"/><Relationship Id="rId470" Type="http://schemas.openxmlformats.org/officeDocument/2006/relationships/worksheet" Target="worksheets/sheet470.xml"/><Relationship Id="rId47" Type="http://schemas.openxmlformats.org/officeDocument/2006/relationships/worksheet" Target="worksheets/sheet47.xml"/><Relationship Id="rId469" Type="http://schemas.openxmlformats.org/officeDocument/2006/relationships/worksheet" Target="worksheets/sheet469.xml"/><Relationship Id="rId468" Type="http://schemas.openxmlformats.org/officeDocument/2006/relationships/worksheet" Target="worksheets/sheet468.xml"/><Relationship Id="rId467" Type="http://schemas.openxmlformats.org/officeDocument/2006/relationships/worksheet" Target="worksheets/sheet467.xml"/><Relationship Id="rId466" Type="http://schemas.openxmlformats.org/officeDocument/2006/relationships/worksheet" Target="worksheets/sheet466.xml"/><Relationship Id="rId465" Type="http://schemas.openxmlformats.org/officeDocument/2006/relationships/worksheet" Target="worksheets/sheet465.xml"/><Relationship Id="rId464" Type="http://schemas.openxmlformats.org/officeDocument/2006/relationships/worksheet" Target="worksheets/sheet464.xml"/><Relationship Id="rId463" Type="http://schemas.openxmlformats.org/officeDocument/2006/relationships/worksheet" Target="worksheets/sheet463.xml"/><Relationship Id="rId462" Type="http://schemas.openxmlformats.org/officeDocument/2006/relationships/worksheet" Target="worksheets/sheet462.xml"/><Relationship Id="rId461" Type="http://schemas.openxmlformats.org/officeDocument/2006/relationships/worksheet" Target="worksheets/sheet461.xml"/><Relationship Id="rId460" Type="http://schemas.openxmlformats.org/officeDocument/2006/relationships/worksheet" Target="worksheets/sheet460.xml"/><Relationship Id="rId46" Type="http://schemas.openxmlformats.org/officeDocument/2006/relationships/worksheet" Target="worksheets/sheet46.xml"/><Relationship Id="rId459" Type="http://schemas.openxmlformats.org/officeDocument/2006/relationships/worksheet" Target="worksheets/sheet459.xml"/><Relationship Id="rId458" Type="http://schemas.openxmlformats.org/officeDocument/2006/relationships/worksheet" Target="worksheets/sheet458.xml"/><Relationship Id="rId457" Type="http://schemas.openxmlformats.org/officeDocument/2006/relationships/worksheet" Target="worksheets/sheet457.xml"/><Relationship Id="rId456" Type="http://schemas.openxmlformats.org/officeDocument/2006/relationships/worksheet" Target="worksheets/sheet456.xml"/><Relationship Id="rId455" Type="http://schemas.openxmlformats.org/officeDocument/2006/relationships/worksheet" Target="worksheets/sheet455.xml"/><Relationship Id="rId454" Type="http://schemas.openxmlformats.org/officeDocument/2006/relationships/worksheet" Target="worksheets/sheet454.xml"/><Relationship Id="rId453" Type="http://schemas.openxmlformats.org/officeDocument/2006/relationships/worksheet" Target="worksheets/sheet453.xml"/><Relationship Id="rId452" Type="http://schemas.openxmlformats.org/officeDocument/2006/relationships/worksheet" Target="worksheets/sheet452.xml"/><Relationship Id="rId451" Type="http://schemas.openxmlformats.org/officeDocument/2006/relationships/worksheet" Target="worksheets/sheet451.xml"/><Relationship Id="rId450" Type="http://schemas.openxmlformats.org/officeDocument/2006/relationships/worksheet" Target="worksheets/sheet450.xml"/><Relationship Id="rId45" Type="http://schemas.openxmlformats.org/officeDocument/2006/relationships/worksheet" Target="worksheets/sheet45.xml"/><Relationship Id="rId449" Type="http://schemas.openxmlformats.org/officeDocument/2006/relationships/worksheet" Target="worksheets/sheet449.xml"/><Relationship Id="rId448" Type="http://schemas.openxmlformats.org/officeDocument/2006/relationships/worksheet" Target="worksheets/sheet448.xml"/><Relationship Id="rId447" Type="http://schemas.openxmlformats.org/officeDocument/2006/relationships/worksheet" Target="worksheets/sheet447.xml"/><Relationship Id="rId446" Type="http://schemas.openxmlformats.org/officeDocument/2006/relationships/worksheet" Target="worksheets/sheet446.xml"/><Relationship Id="rId445" Type="http://schemas.openxmlformats.org/officeDocument/2006/relationships/worksheet" Target="worksheets/sheet445.xml"/><Relationship Id="rId444" Type="http://schemas.openxmlformats.org/officeDocument/2006/relationships/worksheet" Target="worksheets/sheet444.xml"/><Relationship Id="rId443" Type="http://schemas.openxmlformats.org/officeDocument/2006/relationships/worksheet" Target="worksheets/sheet443.xml"/><Relationship Id="rId442" Type="http://schemas.openxmlformats.org/officeDocument/2006/relationships/worksheet" Target="worksheets/sheet442.xml"/><Relationship Id="rId441" Type="http://schemas.openxmlformats.org/officeDocument/2006/relationships/worksheet" Target="worksheets/sheet441.xml"/><Relationship Id="rId440" Type="http://schemas.openxmlformats.org/officeDocument/2006/relationships/worksheet" Target="worksheets/sheet440.xml"/><Relationship Id="rId44" Type="http://schemas.openxmlformats.org/officeDocument/2006/relationships/worksheet" Target="worksheets/sheet44.xml"/><Relationship Id="rId439" Type="http://schemas.openxmlformats.org/officeDocument/2006/relationships/worksheet" Target="worksheets/sheet439.xml"/><Relationship Id="rId438" Type="http://schemas.openxmlformats.org/officeDocument/2006/relationships/worksheet" Target="worksheets/sheet438.xml"/><Relationship Id="rId437" Type="http://schemas.openxmlformats.org/officeDocument/2006/relationships/worksheet" Target="worksheets/sheet437.xml"/><Relationship Id="rId436" Type="http://schemas.openxmlformats.org/officeDocument/2006/relationships/worksheet" Target="worksheets/sheet436.xml"/><Relationship Id="rId435" Type="http://schemas.openxmlformats.org/officeDocument/2006/relationships/worksheet" Target="worksheets/sheet435.xml"/><Relationship Id="rId434" Type="http://schemas.openxmlformats.org/officeDocument/2006/relationships/worksheet" Target="worksheets/sheet434.xml"/><Relationship Id="rId433" Type="http://schemas.openxmlformats.org/officeDocument/2006/relationships/worksheet" Target="worksheets/sheet433.xml"/><Relationship Id="rId432" Type="http://schemas.openxmlformats.org/officeDocument/2006/relationships/worksheet" Target="worksheets/sheet432.xml"/><Relationship Id="rId431" Type="http://schemas.openxmlformats.org/officeDocument/2006/relationships/worksheet" Target="worksheets/sheet431.xml"/><Relationship Id="rId430" Type="http://schemas.openxmlformats.org/officeDocument/2006/relationships/worksheet" Target="worksheets/sheet430.xml"/><Relationship Id="rId43" Type="http://schemas.openxmlformats.org/officeDocument/2006/relationships/worksheet" Target="worksheets/sheet43.xml"/><Relationship Id="rId429" Type="http://schemas.openxmlformats.org/officeDocument/2006/relationships/worksheet" Target="worksheets/sheet429.xml"/><Relationship Id="rId428" Type="http://schemas.openxmlformats.org/officeDocument/2006/relationships/worksheet" Target="worksheets/sheet428.xml"/><Relationship Id="rId427" Type="http://schemas.openxmlformats.org/officeDocument/2006/relationships/worksheet" Target="worksheets/sheet427.xml"/><Relationship Id="rId426" Type="http://schemas.openxmlformats.org/officeDocument/2006/relationships/worksheet" Target="worksheets/sheet426.xml"/><Relationship Id="rId425" Type="http://schemas.openxmlformats.org/officeDocument/2006/relationships/worksheet" Target="worksheets/sheet425.xml"/><Relationship Id="rId424" Type="http://schemas.openxmlformats.org/officeDocument/2006/relationships/worksheet" Target="worksheets/sheet424.xml"/><Relationship Id="rId423" Type="http://schemas.openxmlformats.org/officeDocument/2006/relationships/worksheet" Target="worksheets/sheet423.xml"/><Relationship Id="rId422" Type="http://schemas.openxmlformats.org/officeDocument/2006/relationships/worksheet" Target="worksheets/sheet422.xml"/><Relationship Id="rId421" Type="http://schemas.openxmlformats.org/officeDocument/2006/relationships/worksheet" Target="worksheets/sheet421.xml"/><Relationship Id="rId420" Type="http://schemas.openxmlformats.org/officeDocument/2006/relationships/worksheet" Target="worksheets/sheet420.xml"/><Relationship Id="rId42" Type="http://schemas.openxmlformats.org/officeDocument/2006/relationships/worksheet" Target="worksheets/sheet42.xml"/><Relationship Id="rId419" Type="http://schemas.openxmlformats.org/officeDocument/2006/relationships/worksheet" Target="worksheets/sheet419.xml"/><Relationship Id="rId418" Type="http://schemas.openxmlformats.org/officeDocument/2006/relationships/worksheet" Target="worksheets/sheet418.xml"/><Relationship Id="rId417" Type="http://schemas.openxmlformats.org/officeDocument/2006/relationships/worksheet" Target="worksheets/sheet417.xml"/><Relationship Id="rId416" Type="http://schemas.openxmlformats.org/officeDocument/2006/relationships/worksheet" Target="worksheets/sheet416.xml"/><Relationship Id="rId415" Type="http://schemas.openxmlformats.org/officeDocument/2006/relationships/worksheet" Target="worksheets/sheet415.xml"/><Relationship Id="rId414" Type="http://schemas.openxmlformats.org/officeDocument/2006/relationships/worksheet" Target="worksheets/sheet414.xml"/><Relationship Id="rId413" Type="http://schemas.openxmlformats.org/officeDocument/2006/relationships/worksheet" Target="worksheets/sheet413.xml"/><Relationship Id="rId412" Type="http://schemas.openxmlformats.org/officeDocument/2006/relationships/worksheet" Target="worksheets/sheet412.xml"/><Relationship Id="rId411" Type="http://schemas.openxmlformats.org/officeDocument/2006/relationships/worksheet" Target="worksheets/sheet411.xml"/><Relationship Id="rId410" Type="http://schemas.openxmlformats.org/officeDocument/2006/relationships/worksheet" Target="worksheets/sheet410.xml"/><Relationship Id="rId41" Type="http://schemas.openxmlformats.org/officeDocument/2006/relationships/worksheet" Target="worksheets/sheet41.xml"/><Relationship Id="rId409" Type="http://schemas.openxmlformats.org/officeDocument/2006/relationships/worksheet" Target="worksheets/sheet409.xml"/><Relationship Id="rId408" Type="http://schemas.openxmlformats.org/officeDocument/2006/relationships/worksheet" Target="worksheets/sheet408.xml"/><Relationship Id="rId407" Type="http://schemas.openxmlformats.org/officeDocument/2006/relationships/worksheet" Target="worksheets/sheet407.xml"/><Relationship Id="rId406" Type="http://schemas.openxmlformats.org/officeDocument/2006/relationships/worksheet" Target="worksheets/sheet406.xml"/><Relationship Id="rId405" Type="http://schemas.openxmlformats.org/officeDocument/2006/relationships/worksheet" Target="worksheets/sheet405.xml"/><Relationship Id="rId404" Type="http://schemas.openxmlformats.org/officeDocument/2006/relationships/worksheet" Target="worksheets/sheet404.xml"/><Relationship Id="rId403" Type="http://schemas.openxmlformats.org/officeDocument/2006/relationships/worksheet" Target="worksheets/sheet403.xml"/><Relationship Id="rId402" Type="http://schemas.openxmlformats.org/officeDocument/2006/relationships/worksheet" Target="worksheets/sheet402.xml"/><Relationship Id="rId401" Type="http://schemas.openxmlformats.org/officeDocument/2006/relationships/worksheet" Target="worksheets/sheet401.xml"/><Relationship Id="rId400" Type="http://schemas.openxmlformats.org/officeDocument/2006/relationships/worksheet" Target="worksheets/sheet400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9" Type="http://schemas.openxmlformats.org/officeDocument/2006/relationships/worksheet" Target="worksheets/sheet399.xml"/><Relationship Id="rId398" Type="http://schemas.openxmlformats.org/officeDocument/2006/relationships/worksheet" Target="worksheets/sheet398.xml"/><Relationship Id="rId397" Type="http://schemas.openxmlformats.org/officeDocument/2006/relationships/worksheet" Target="worksheets/sheet397.xml"/><Relationship Id="rId396" Type="http://schemas.openxmlformats.org/officeDocument/2006/relationships/worksheet" Target="worksheets/sheet396.xml"/><Relationship Id="rId395" Type="http://schemas.openxmlformats.org/officeDocument/2006/relationships/worksheet" Target="worksheets/sheet395.xml"/><Relationship Id="rId394" Type="http://schemas.openxmlformats.org/officeDocument/2006/relationships/worksheet" Target="worksheets/sheet394.xml"/><Relationship Id="rId393" Type="http://schemas.openxmlformats.org/officeDocument/2006/relationships/worksheet" Target="worksheets/sheet393.xml"/><Relationship Id="rId392" Type="http://schemas.openxmlformats.org/officeDocument/2006/relationships/worksheet" Target="worksheets/sheet392.xml"/><Relationship Id="rId391" Type="http://schemas.openxmlformats.org/officeDocument/2006/relationships/worksheet" Target="worksheets/sheet391.xml"/><Relationship Id="rId390" Type="http://schemas.openxmlformats.org/officeDocument/2006/relationships/worksheet" Target="worksheets/sheet390.xml"/><Relationship Id="rId39" Type="http://schemas.openxmlformats.org/officeDocument/2006/relationships/worksheet" Target="worksheets/sheet39.xml"/><Relationship Id="rId389" Type="http://schemas.openxmlformats.org/officeDocument/2006/relationships/worksheet" Target="worksheets/sheet389.xml"/><Relationship Id="rId388" Type="http://schemas.openxmlformats.org/officeDocument/2006/relationships/worksheet" Target="worksheets/sheet388.xml"/><Relationship Id="rId387" Type="http://schemas.openxmlformats.org/officeDocument/2006/relationships/worksheet" Target="worksheets/sheet387.xml"/><Relationship Id="rId386" Type="http://schemas.openxmlformats.org/officeDocument/2006/relationships/worksheet" Target="worksheets/sheet386.xml"/><Relationship Id="rId385" Type="http://schemas.openxmlformats.org/officeDocument/2006/relationships/worksheet" Target="worksheets/sheet385.xml"/><Relationship Id="rId384" Type="http://schemas.openxmlformats.org/officeDocument/2006/relationships/worksheet" Target="worksheets/sheet384.xml"/><Relationship Id="rId383" Type="http://schemas.openxmlformats.org/officeDocument/2006/relationships/worksheet" Target="worksheets/sheet383.xml"/><Relationship Id="rId382" Type="http://schemas.openxmlformats.org/officeDocument/2006/relationships/worksheet" Target="worksheets/sheet382.xml"/><Relationship Id="rId381" Type="http://schemas.openxmlformats.org/officeDocument/2006/relationships/worksheet" Target="worksheets/sheet381.xml"/><Relationship Id="rId380" Type="http://schemas.openxmlformats.org/officeDocument/2006/relationships/worksheet" Target="worksheets/sheet380.xml"/><Relationship Id="rId38" Type="http://schemas.openxmlformats.org/officeDocument/2006/relationships/worksheet" Target="worksheets/sheet38.xml"/><Relationship Id="rId379" Type="http://schemas.openxmlformats.org/officeDocument/2006/relationships/worksheet" Target="worksheets/sheet379.xml"/><Relationship Id="rId378" Type="http://schemas.openxmlformats.org/officeDocument/2006/relationships/worksheet" Target="worksheets/sheet378.xml"/><Relationship Id="rId377" Type="http://schemas.openxmlformats.org/officeDocument/2006/relationships/worksheet" Target="worksheets/sheet377.xml"/><Relationship Id="rId376" Type="http://schemas.openxmlformats.org/officeDocument/2006/relationships/worksheet" Target="worksheets/sheet376.xml"/><Relationship Id="rId375" Type="http://schemas.openxmlformats.org/officeDocument/2006/relationships/worksheet" Target="worksheets/sheet375.xml"/><Relationship Id="rId374" Type="http://schemas.openxmlformats.org/officeDocument/2006/relationships/worksheet" Target="worksheets/sheet374.xml"/><Relationship Id="rId373" Type="http://schemas.openxmlformats.org/officeDocument/2006/relationships/worksheet" Target="worksheets/sheet373.xml"/><Relationship Id="rId372" Type="http://schemas.openxmlformats.org/officeDocument/2006/relationships/worksheet" Target="worksheets/sheet372.xml"/><Relationship Id="rId371" Type="http://schemas.openxmlformats.org/officeDocument/2006/relationships/worksheet" Target="worksheets/sheet371.xml"/><Relationship Id="rId370" Type="http://schemas.openxmlformats.org/officeDocument/2006/relationships/worksheet" Target="worksheets/sheet370.xml"/><Relationship Id="rId37" Type="http://schemas.openxmlformats.org/officeDocument/2006/relationships/worksheet" Target="worksheets/sheet37.xml"/><Relationship Id="rId369" Type="http://schemas.openxmlformats.org/officeDocument/2006/relationships/worksheet" Target="worksheets/sheet369.xml"/><Relationship Id="rId368" Type="http://schemas.openxmlformats.org/officeDocument/2006/relationships/worksheet" Target="worksheets/sheet368.xml"/><Relationship Id="rId367" Type="http://schemas.openxmlformats.org/officeDocument/2006/relationships/worksheet" Target="worksheets/sheet367.xml"/><Relationship Id="rId366" Type="http://schemas.openxmlformats.org/officeDocument/2006/relationships/worksheet" Target="worksheets/sheet366.xml"/><Relationship Id="rId365" Type="http://schemas.openxmlformats.org/officeDocument/2006/relationships/worksheet" Target="worksheets/sheet365.xml"/><Relationship Id="rId364" Type="http://schemas.openxmlformats.org/officeDocument/2006/relationships/worksheet" Target="worksheets/sheet364.xml"/><Relationship Id="rId363" Type="http://schemas.openxmlformats.org/officeDocument/2006/relationships/worksheet" Target="worksheets/sheet363.xml"/><Relationship Id="rId362" Type="http://schemas.openxmlformats.org/officeDocument/2006/relationships/worksheet" Target="worksheets/sheet362.xml"/><Relationship Id="rId361" Type="http://schemas.openxmlformats.org/officeDocument/2006/relationships/worksheet" Target="worksheets/sheet361.xml"/><Relationship Id="rId360" Type="http://schemas.openxmlformats.org/officeDocument/2006/relationships/worksheet" Target="worksheets/sheet360.xml"/><Relationship Id="rId36" Type="http://schemas.openxmlformats.org/officeDocument/2006/relationships/worksheet" Target="worksheets/sheet36.xml"/><Relationship Id="rId359" Type="http://schemas.openxmlformats.org/officeDocument/2006/relationships/worksheet" Target="worksheets/sheet359.xml"/><Relationship Id="rId358" Type="http://schemas.openxmlformats.org/officeDocument/2006/relationships/worksheet" Target="worksheets/sheet358.xml"/><Relationship Id="rId357" Type="http://schemas.openxmlformats.org/officeDocument/2006/relationships/worksheet" Target="worksheets/sheet357.xml"/><Relationship Id="rId356" Type="http://schemas.openxmlformats.org/officeDocument/2006/relationships/worksheet" Target="worksheets/sheet356.xml"/><Relationship Id="rId355" Type="http://schemas.openxmlformats.org/officeDocument/2006/relationships/worksheet" Target="worksheets/sheet355.xml"/><Relationship Id="rId354" Type="http://schemas.openxmlformats.org/officeDocument/2006/relationships/worksheet" Target="worksheets/sheet354.xml"/><Relationship Id="rId353" Type="http://schemas.openxmlformats.org/officeDocument/2006/relationships/worksheet" Target="worksheets/sheet353.xml"/><Relationship Id="rId352" Type="http://schemas.openxmlformats.org/officeDocument/2006/relationships/worksheet" Target="worksheets/sheet352.xml"/><Relationship Id="rId351" Type="http://schemas.openxmlformats.org/officeDocument/2006/relationships/worksheet" Target="worksheets/sheet351.xml"/><Relationship Id="rId350" Type="http://schemas.openxmlformats.org/officeDocument/2006/relationships/worksheet" Target="worksheets/sheet350.xml"/><Relationship Id="rId35" Type="http://schemas.openxmlformats.org/officeDocument/2006/relationships/worksheet" Target="worksheets/sheet35.xml"/><Relationship Id="rId349" Type="http://schemas.openxmlformats.org/officeDocument/2006/relationships/worksheet" Target="worksheets/sheet349.xml"/><Relationship Id="rId348" Type="http://schemas.openxmlformats.org/officeDocument/2006/relationships/worksheet" Target="worksheets/sheet348.xml"/><Relationship Id="rId347" Type="http://schemas.openxmlformats.org/officeDocument/2006/relationships/worksheet" Target="worksheets/sheet347.xml"/><Relationship Id="rId346" Type="http://schemas.openxmlformats.org/officeDocument/2006/relationships/worksheet" Target="worksheets/sheet346.xml"/><Relationship Id="rId345" Type="http://schemas.openxmlformats.org/officeDocument/2006/relationships/worksheet" Target="worksheets/sheet345.xml"/><Relationship Id="rId344" Type="http://schemas.openxmlformats.org/officeDocument/2006/relationships/worksheet" Target="worksheets/sheet344.xml"/><Relationship Id="rId343" Type="http://schemas.openxmlformats.org/officeDocument/2006/relationships/worksheet" Target="worksheets/sheet343.xml"/><Relationship Id="rId342" Type="http://schemas.openxmlformats.org/officeDocument/2006/relationships/worksheet" Target="worksheets/sheet342.xml"/><Relationship Id="rId341" Type="http://schemas.openxmlformats.org/officeDocument/2006/relationships/worksheet" Target="worksheets/sheet341.xml"/><Relationship Id="rId340" Type="http://schemas.openxmlformats.org/officeDocument/2006/relationships/worksheet" Target="worksheets/sheet340.xml"/><Relationship Id="rId34" Type="http://schemas.openxmlformats.org/officeDocument/2006/relationships/worksheet" Target="worksheets/sheet34.xml"/><Relationship Id="rId339" Type="http://schemas.openxmlformats.org/officeDocument/2006/relationships/worksheet" Target="worksheets/sheet339.xml"/><Relationship Id="rId338" Type="http://schemas.openxmlformats.org/officeDocument/2006/relationships/worksheet" Target="worksheets/sheet338.xml"/><Relationship Id="rId337" Type="http://schemas.openxmlformats.org/officeDocument/2006/relationships/worksheet" Target="worksheets/sheet337.xml"/><Relationship Id="rId336" Type="http://schemas.openxmlformats.org/officeDocument/2006/relationships/worksheet" Target="worksheets/sheet336.xml"/><Relationship Id="rId335" Type="http://schemas.openxmlformats.org/officeDocument/2006/relationships/worksheet" Target="worksheets/sheet335.xml"/><Relationship Id="rId334" Type="http://schemas.openxmlformats.org/officeDocument/2006/relationships/worksheet" Target="worksheets/sheet334.xml"/><Relationship Id="rId333" Type="http://schemas.openxmlformats.org/officeDocument/2006/relationships/worksheet" Target="worksheets/sheet333.xml"/><Relationship Id="rId332" Type="http://schemas.openxmlformats.org/officeDocument/2006/relationships/worksheet" Target="worksheets/sheet332.xml"/><Relationship Id="rId331" Type="http://schemas.openxmlformats.org/officeDocument/2006/relationships/worksheet" Target="worksheets/sheet331.xml"/><Relationship Id="rId330" Type="http://schemas.openxmlformats.org/officeDocument/2006/relationships/worksheet" Target="worksheets/sheet330.xml"/><Relationship Id="rId33" Type="http://schemas.openxmlformats.org/officeDocument/2006/relationships/worksheet" Target="worksheets/sheet33.xml"/><Relationship Id="rId329" Type="http://schemas.openxmlformats.org/officeDocument/2006/relationships/worksheet" Target="worksheets/sheet329.xml"/><Relationship Id="rId328" Type="http://schemas.openxmlformats.org/officeDocument/2006/relationships/worksheet" Target="worksheets/sheet328.xml"/><Relationship Id="rId327" Type="http://schemas.openxmlformats.org/officeDocument/2006/relationships/worksheet" Target="worksheets/sheet327.xml"/><Relationship Id="rId326" Type="http://schemas.openxmlformats.org/officeDocument/2006/relationships/worksheet" Target="worksheets/sheet326.xml"/><Relationship Id="rId325" Type="http://schemas.openxmlformats.org/officeDocument/2006/relationships/worksheet" Target="worksheets/sheet325.xml"/><Relationship Id="rId324" Type="http://schemas.openxmlformats.org/officeDocument/2006/relationships/worksheet" Target="worksheets/sheet324.xml"/><Relationship Id="rId323" Type="http://schemas.openxmlformats.org/officeDocument/2006/relationships/worksheet" Target="worksheets/sheet323.xml"/><Relationship Id="rId322" Type="http://schemas.openxmlformats.org/officeDocument/2006/relationships/worksheet" Target="worksheets/sheet322.xml"/><Relationship Id="rId321" Type="http://schemas.openxmlformats.org/officeDocument/2006/relationships/worksheet" Target="worksheets/sheet321.xml"/><Relationship Id="rId320" Type="http://schemas.openxmlformats.org/officeDocument/2006/relationships/worksheet" Target="worksheets/sheet320.xml"/><Relationship Id="rId32" Type="http://schemas.openxmlformats.org/officeDocument/2006/relationships/worksheet" Target="worksheets/sheet32.xml"/><Relationship Id="rId319" Type="http://schemas.openxmlformats.org/officeDocument/2006/relationships/worksheet" Target="worksheets/sheet319.xml"/><Relationship Id="rId318" Type="http://schemas.openxmlformats.org/officeDocument/2006/relationships/worksheet" Target="worksheets/sheet318.xml"/><Relationship Id="rId317" Type="http://schemas.openxmlformats.org/officeDocument/2006/relationships/worksheet" Target="worksheets/sheet317.xml"/><Relationship Id="rId316" Type="http://schemas.openxmlformats.org/officeDocument/2006/relationships/worksheet" Target="worksheets/sheet316.xml"/><Relationship Id="rId315" Type="http://schemas.openxmlformats.org/officeDocument/2006/relationships/worksheet" Target="worksheets/sheet315.xml"/><Relationship Id="rId314" Type="http://schemas.openxmlformats.org/officeDocument/2006/relationships/worksheet" Target="worksheets/sheet314.xml"/><Relationship Id="rId313" Type="http://schemas.openxmlformats.org/officeDocument/2006/relationships/worksheet" Target="worksheets/sheet313.xml"/><Relationship Id="rId312" Type="http://schemas.openxmlformats.org/officeDocument/2006/relationships/worksheet" Target="worksheets/sheet312.xml"/><Relationship Id="rId311" Type="http://schemas.openxmlformats.org/officeDocument/2006/relationships/worksheet" Target="worksheets/sheet311.xml"/><Relationship Id="rId310" Type="http://schemas.openxmlformats.org/officeDocument/2006/relationships/worksheet" Target="worksheets/sheet310.xml"/><Relationship Id="rId31" Type="http://schemas.openxmlformats.org/officeDocument/2006/relationships/worksheet" Target="worksheets/sheet31.xml"/><Relationship Id="rId309" Type="http://schemas.openxmlformats.org/officeDocument/2006/relationships/worksheet" Target="worksheets/sheet309.xml"/><Relationship Id="rId308" Type="http://schemas.openxmlformats.org/officeDocument/2006/relationships/worksheet" Target="worksheets/sheet308.xml"/><Relationship Id="rId307" Type="http://schemas.openxmlformats.org/officeDocument/2006/relationships/worksheet" Target="worksheets/sheet307.xml"/><Relationship Id="rId306" Type="http://schemas.openxmlformats.org/officeDocument/2006/relationships/worksheet" Target="worksheets/sheet306.xml"/><Relationship Id="rId305" Type="http://schemas.openxmlformats.org/officeDocument/2006/relationships/worksheet" Target="worksheets/sheet305.xml"/><Relationship Id="rId304" Type="http://schemas.openxmlformats.org/officeDocument/2006/relationships/worksheet" Target="worksheets/sheet304.xml"/><Relationship Id="rId303" Type="http://schemas.openxmlformats.org/officeDocument/2006/relationships/worksheet" Target="worksheets/sheet303.xml"/><Relationship Id="rId302" Type="http://schemas.openxmlformats.org/officeDocument/2006/relationships/worksheet" Target="worksheets/sheet302.xml"/><Relationship Id="rId301" Type="http://schemas.openxmlformats.org/officeDocument/2006/relationships/worksheet" Target="worksheets/sheet301.xml"/><Relationship Id="rId300" Type="http://schemas.openxmlformats.org/officeDocument/2006/relationships/worksheet" Target="worksheets/sheet300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9" Type="http://schemas.openxmlformats.org/officeDocument/2006/relationships/worksheet" Target="worksheets/sheet299.xml"/><Relationship Id="rId298" Type="http://schemas.openxmlformats.org/officeDocument/2006/relationships/worksheet" Target="worksheets/sheet298.xml"/><Relationship Id="rId297" Type="http://schemas.openxmlformats.org/officeDocument/2006/relationships/worksheet" Target="worksheets/sheet297.xml"/><Relationship Id="rId296" Type="http://schemas.openxmlformats.org/officeDocument/2006/relationships/worksheet" Target="worksheets/sheet296.xml"/><Relationship Id="rId295" Type="http://schemas.openxmlformats.org/officeDocument/2006/relationships/worksheet" Target="worksheets/sheet295.xml"/><Relationship Id="rId294" Type="http://schemas.openxmlformats.org/officeDocument/2006/relationships/worksheet" Target="worksheets/sheet294.xml"/><Relationship Id="rId293" Type="http://schemas.openxmlformats.org/officeDocument/2006/relationships/worksheet" Target="worksheets/sheet293.xml"/><Relationship Id="rId292" Type="http://schemas.openxmlformats.org/officeDocument/2006/relationships/worksheet" Target="worksheets/sheet292.xml"/><Relationship Id="rId291" Type="http://schemas.openxmlformats.org/officeDocument/2006/relationships/worksheet" Target="worksheets/sheet291.xml"/><Relationship Id="rId290" Type="http://schemas.openxmlformats.org/officeDocument/2006/relationships/worksheet" Target="worksheets/sheet290.xml"/><Relationship Id="rId29" Type="http://schemas.openxmlformats.org/officeDocument/2006/relationships/worksheet" Target="worksheets/sheet29.xml"/><Relationship Id="rId289" Type="http://schemas.openxmlformats.org/officeDocument/2006/relationships/worksheet" Target="worksheets/sheet289.xml"/><Relationship Id="rId288" Type="http://schemas.openxmlformats.org/officeDocument/2006/relationships/worksheet" Target="worksheets/sheet288.xml"/><Relationship Id="rId287" Type="http://schemas.openxmlformats.org/officeDocument/2006/relationships/worksheet" Target="worksheets/sheet287.xml"/><Relationship Id="rId286" Type="http://schemas.openxmlformats.org/officeDocument/2006/relationships/worksheet" Target="worksheets/sheet286.xml"/><Relationship Id="rId285" Type="http://schemas.openxmlformats.org/officeDocument/2006/relationships/worksheet" Target="worksheets/sheet285.xml"/><Relationship Id="rId284" Type="http://schemas.openxmlformats.org/officeDocument/2006/relationships/worksheet" Target="worksheets/sheet284.xml"/><Relationship Id="rId283" Type="http://schemas.openxmlformats.org/officeDocument/2006/relationships/worksheet" Target="worksheets/sheet283.xml"/><Relationship Id="rId282" Type="http://schemas.openxmlformats.org/officeDocument/2006/relationships/worksheet" Target="worksheets/sheet282.xml"/><Relationship Id="rId281" Type="http://schemas.openxmlformats.org/officeDocument/2006/relationships/worksheet" Target="worksheets/sheet281.xml"/><Relationship Id="rId280" Type="http://schemas.openxmlformats.org/officeDocument/2006/relationships/worksheet" Target="worksheets/sheet280.xml"/><Relationship Id="rId28" Type="http://schemas.openxmlformats.org/officeDocument/2006/relationships/worksheet" Target="worksheets/sheet28.xml"/><Relationship Id="rId279" Type="http://schemas.openxmlformats.org/officeDocument/2006/relationships/worksheet" Target="worksheets/sheet279.xml"/><Relationship Id="rId278" Type="http://schemas.openxmlformats.org/officeDocument/2006/relationships/worksheet" Target="worksheets/sheet278.xml"/><Relationship Id="rId277" Type="http://schemas.openxmlformats.org/officeDocument/2006/relationships/worksheet" Target="worksheets/sheet277.xml"/><Relationship Id="rId276" Type="http://schemas.openxmlformats.org/officeDocument/2006/relationships/worksheet" Target="worksheets/sheet276.xml"/><Relationship Id="rId275" Type="http://schemas.openxmlformats.org/officeDocument/2006/relationships/worksheet" Target="worksheets/sheet275.xml"/><Relationship Id="rId274" Type="http://schemas.openxmlformats.org/officeDocument/2006/relationships/worksheet" Target="worksheets/sheet274.xml"/><Relationship Id="rId273" Type="http://schemas.openxmlformats.org/officeDocument/2006/relationships/worksheet" Target="worksheets/sheet273.xml"/><Relationship Id="rId272" Type="http://schemas.openxmlformats.org/officeDocument/2006/relationships/worksheet" Target="worksheets/sheet272.xml"/><Relationship Id="rId271" Type="http://schemas.openxmlformats.org/officeDocument/2006/relationships/worksheet" Target="worksheets/sheet271.xml"/><Relationship Id="rId270" Type="http://schemas.openxmlformats.org/officeDocument/2006/relationships/worksheet" Target="worksheets/sheet270.xml"/><Relationship Id="rId27" Type="http://schemas.openxmlformats.org/officeDocument/2006/relationships/worksheet" Target="worksheets/sheet27.xml"/><Relationship Id="rId269" Type="http://schemas.openxmlformats.org/officeDocument/2006/relationships/worksheet" Target="worksheets/sheet269.xml"/><Relationship Id="rId268" Type="http://schemas.openxmlformats.org/officeDocument/2006/relationships/worksheet" Target="worksheets/sheet268.xml"/><Relationship Id="rId267" Type="http://schemas.openxmlformats.org/officeDocument/2006/relationships/worksheet" Target="worksheets/sheet267.xml"/><Relationship Id="rId266" Type="http://schemas.openxmlformats.org/officeDocument/2006/relationships/worksheet" Target="worksheets/sheet266.xml"/><Relationship Id="rId265" Type="http://schemas.openxmlformats.org/officeDocument/2006/relationships/worksheet" Target="worksheets/sheet265.xml"/><Relationship Id="rId264" Type="http://schemas.openxmlformats.org/officeDocument/2006/relationships/worksheet" Target="worksheets/sheet264.xml"/><Relationship Id="rId263" Type="http://schemas.openxmlformats.org/officeDocument/2006/relationships/worksheet" Target="worksheets/sheet263.xml"/><Relationship Id="rId262" Type="http://schemas.openxmlformats.org/officeDocument/2006/relationships/worksheet" Target="worksheets/sheet262.xml"/><Relationship Id="rId261" Type="http://schemas.openxmlformats.org/officeDocument/2006/relationships/worksheet" Target="worksheets/sheet261.xml"/><Relationship Id="rId260" Type="http://schemas.openxmlformats.org/officeDocument/2006/relationships/worksheet" Target="worksheets/sheet260.xml"/><Relationship Id="rId26" Type="http://schemas.openxmlformats.org/officeDocument/2006/relationships/worksheet" Target="worksheets/sheet26.xml"/><Relationship Id="rId259" Type="http://schemas.openxmlformats.org/officeDocument/2006/relationships/worksheet" Target="worksheets/sheet259.xml"/><Relationship Id="rId258" Type="http://schemas.openxmlformats.org/officeDocument/2006/relationships/worksheet" Target="worksheets/sheet258.xml"/><Relationship Id="rId257" Type="http://schemas.openxmlformats.org/officeDocument/2006/relationships/worksheet" Target="worksheets/sheet257.xml"/><Relationship Id="rId256" Type="http://schemas.openxmlformats.org/officeDocument/2006/relationships/worksheet" Target="worksheets/sheet256.xml"/><Relationship Id="rId255" Type="http://schemas.openxmlformats.org/officeDocument/2006/relationships/worksheet" Target="worksheets/sheet255.xml"/><Relationship Id="rId254" Type="http://schemas.openxmlformats.org/officeDocument/2006/relationships/worksheet" Target="worksheets/sheet254.xml"/><Relationship Id="rId253" Type="http://schemas.openxmlformats.org/officeDocument/2006/relationships/worksheet" Target="worksheets/sheet253.xml"/><Relationship Id="rId252" Type="http://schemas.openxmlformats.org/officeDocument/2006/relationships/worksheet" Target="worksheets/sheet252.xml"/><Relationship Id="rId251" Type="http://schemas.openxmlformats.org/officeDocument/2006/relationships/worksheet" Target="worksheets/sheet251.xml"/><Relationship Id="rId250" Type="http://schemas.openxmlformats.org/officeDocument/2006/relationships/worksheet" Target="worksheets/sheet250.xml"/><Relationship Id="rId25" Type="http://schemas.openxmlformats.org/officeDocument/2006/relationships/worksheet" Target="worksheets/sheet25.xml"/><Relationship Id="rId249" Type="http://schemas.openxmlformats.org/officeDocument/2006/relationships/worksheet" Target="worksheets/sheet249.xml"/><Relationship Id="rId248" Type="http://schemas.openxmlformats.org/officeDocument/2006/relationships/worksheet" Target="worksheets/sheet248.xml"/><Relationship Id="rId247" Type="http://schemas.openxmlformats.org/officeDocument/2006/relationships/worksheet" Target="worksheets/sheet247.xml"/><Relationship Id="rId246" Type="http://schemas.openxmlformats.org/officeDocument/2006/relationships/worksheet" Target="worksheets/sheet246.xml"/><Relationship Id="rId245" Type="http://schemas.openxmlformats.org/officeDocument/2006/relationships/worksheet" Target="worksheets/sheet245.xml"/><Relationship Id="rId244" Type="http://schemas.openxmlformats.org/officeDocument/2006/relationships/worksheet" Target="worksheets/sheet244.xml"/><Relationship Id="rId243" Type="http://schemas.openxmlformats.org/officeDocument/2006/relationships/worksheet" Target="worksheets/sheet243.xml"/><Relationship Id="rId242" Type="http://schemas.openxmlformats.org/officeDocument/2006/relationships/worksheet" Target="worksheets/sheet242.xml"/><Relationship Id="rId241" Type="http://schemas.openxmlformats.org/officeDocument/2006/relationships/worksheet" Target="worksheets/sheet241.xml"/><Relationship Id="rId240" Type="http://schemas.openxmlformats.org/officeDocument/2006/relationships/worksheet" Target="worksheets/sheet240.xml"/><Relationship Id="rId24" Type="http://schemas.openxmlformats.org/officeDocument/2006/relationships/worksheet" Target="worksheets/sheet24.xml"/><Relationship Id="rId239" Type="http://schemas.openxmlformats.org/officeDocument/2006/relationships/worksheet" Target="worksheets/sheet239.xml"/><Relationship Id="rId238" Type="http://schemas.openxmlformats.org/officeDocument/2006/relationships/worksheet" Target="worksheets/sheet238.xml"/><Relationship Id="rId237" Type="http://schemas.openxmlformats.org/officeDocument/2006/relationships/worksheet" Target="worksheets/sheet237.xml"/><Relationship Id="rId236" Type="http://schemas.openxmlformats.org/officeDocument/2006/relationships/worksheet" Target="worksheets/sheet236.xml"/><Relationship Id="rId235" Type="http://schemas.openxmlformats.org/officeDocument/2006/relationships/worksheet" Target="worksheets/sheet235.xml"/><Relationship Id="rId234" Type="http://schemas.openxmlformats.org/officeDocument/2006/relationships/worksheet" Target="worksheets/sheet234.xml"/><Relationship Id="rId233" Type="http://schemas.openxmlformats.org/officeDocument/2006/relationships/worksheet" Target="worksheets/sheet233.xml"/><Relationship Id="rId232" Type="http://schemas.openxmlformats.org/officeDocument/2006/relationships/worksheet" Target="worksheets/sheet232.xml"/><Relationship Id="rId231" Type="http://schemas.openxmlformats.org/officeDocument/2006/relationships/worksheet" Target="worksheets/sheet231.xml"/><Relationship Id="rId230" Type="http://schemas.openxmlformats.org/officeDocument/2006/relationships/worksheet" Target="worksheets/sheet230.xml"/><Relationship Id="rId23" Type="http://schemas.openxmlformats.org/officeDocument/2006/relationships/worksheet" Target="worksheets/sheet23.xml"/><Relationship Id="rId229" Type="http://schemas.openxmlformats.org/officeDocument/2006/relationships/worksheet" Target="worksheets/sheet229.xml"/><Relationship Id="rId228" Type="http://schemas.openxmlformats.org/officeDocument/2006/relationships/worksheet" Target="worksheets/sheet228.xml"/><Relationship Id="rId227" Type="http://schemas.openxmlformats.org/officeDocument/2006/relationships/worksheet" Target="worksheets/sheet227.xml"/><Relationship Id="rId226" Type="http://schemas.openxmlformats.org/officeDocument/2006/relationships/worksheet" Target="worksheets/sheet226.xml"/><Relationship Id="rId225" Type="http://schemas.openxmlformats.org/officeDocument/2006/relationships/worksheet" Target="worksheets/sheet225.xml"/><Relationship Id="rId224" Type="http://schemas.openxmlformats.org/officeDocument/2006/relationships/worksheet" Target="worksheets/sheet224.xml"/><Relationship Id="rId223" Type="http://schemas.openxmlformats.org/officeDocument/2006/relationships/worksheet" Target="worksheets/sheet223.xml"/><Relationship Id="rId2223" Type="http://schemas.openxmlformats.org/officeDocument/2006/relationships/styles" Target="styles.xml"/><Relationship Id="rId2222" Type="http://schemas.openxmlformats.org/officeDocument/2006/relationships/sharedStrings" Target="sharedStrings.xml"/><Relationship Id="rId2221" Type="http://schemas.openxmlformats.org/officeDocument/2006/relationships/theme" Target="theme/theme1.xml"/><Relationship Id="rId2220" Type="http://schemas.openxmlformats.org/officeDocument/2006/relationships/externalLink" Target="externalLinks/externalLink7.xml"/><Relationship Id="rId222" Type="http://schemas.openxmlformats.org/officeDocument/2006/relationships/worksheet" Target="worksheets/sheet222.xml"/><Relationship Id="rId2219" Type="http://schemas.openxmlformats.org/officeDocument/2006/relationships/externalLink" Target="externalLinks/externalLink6.xml"/><Relationship Id="rId2218" Type="http://schemas.openxmlformats.org/officeDocument/2006/relationships/externalLink" Target="externalLinks/externalLink5.xml"/><Relationship Id="rId2217" Type="http://schemas.openxmlformats.org/officeDocument/2006/relationships/externalLink" Target="externalLinks/externalLink4.xml"/><Relationship Id="rId2216" Type="http://schemas.openxmlformats.org/officeDocument/2006/relationships/externalLink" Target="externalLinks/externalLink3.xml"/><Relationship Id="rId2215" Type="http://schemas.openxmlformats.org/officeDocument/2006/relationships/externalLink" Target="externalLinks/externalLink2.xml"/><Relationship Id="rId2214" Type="http://schemas.openxmlformats.org/officeDocument/2006/relationships/externalLink" Target="externalLinks/externalLink1.xml"/><Relationship Id="rId2213" Type="http://schemas.openxmlformats.org/officeDocument/2006/relationships/customXml" Target="../customXml/item1.xml"/><Relationship Id="rId2212" Type="http://schemas.openxmlformats.org/officeDocument/2006/relationships/worksheet" Target="worksheets/sheet2212.xml"/><Relationship Id="rId2211" Type="http://schemas.openxmlformats.org/officeDocument/2006/relationships/worksheet" Target="worksheets/sheet2211.xml"/><Relationship Id="rId2210" Type="http://schemas.openxmlformats.org/officeDocument/2006/relationships/worksheet" Target="worksheets/sheet2210.xml"/><Relationship Id="rId221" Type="http://schemas.openxmlformats.org/officeDocument/2006/relationships/worksheet" Target="worksheets/sheet221.xml"/><Relationship Id="rId2209" Type="http://schemas.openxmlformats.org/officeDocument/2006/relationships/worksheet" Target="worksheets/sheet2209.xml"/><Relationship Id="rId2208" Type="http://schemas.openxmlformats.org/officeDocument/2006/relationships/worksheet" Target="worksheets/sheet2208.xml"/><Relationship Id="rId2207" Type="http://schemas.openxmlformats.org/officeDocument/2006/relationships/worksheet" Target="worksheets/sheet2207.xml"/><Relationship Id="rId2206" Type="http://schemas.openxmlformats.org/officeDocument/2006/relationships/worksheet" Target="worksheets/sheet2206.xml"/><Relationship Id="rId2205" Type="http://schemas.openxmlformats.org/officeDocument/2006/relationships/worksheet" Target="worksheets/sheet2205.xml"/><Relationship Id="rId2204" Type="http://schemas.openxmlformats.org/officeDocument/2006/relationships/worksheet" Target="worksheets/sheet2204.xml"/><Relationship Id="rId2203" Type="http://schemas.openxmlformats.org/officeDocument/2006/relationships/worksheet" Target="worksheets/sheet2203.xml"/><Relationship Id="rId2202" Type="http://schemas.openxmlformats.org/officeDocument/2006/relationships/worksheet" Target="worksheets/sheet2202.xml"/><Relationship Id="rId2201" Type="http://schemas.openxmlformats.org/officeDocument/2006/relationships/worksheet" Target="worksheets/sheet2201.xml"/><Relationship Id="rId2200" Type="http://schemas.openxmlformats.org/officeDocument/2006/relationships/worksheet" Target="worksheets/sheet2200.xml"/><Relationship Id="rId220" Type="http://schemas.openxmlformats.org/officeDocument/2006/relationships/worksheet" Target="worksheets/sheet220.xml"/><Relationship Id="rId22" Type="http://schemas.openxmlformats.org/officeDocument/2006/relationships/worksheet" Target="worksheets/sheet22.xml"/><Relationship Id="rId2199" Type="http://schemas.openxmlformats.org/officeDocument/2006/relationships/worksheet" Target="worksheets/sheet2199.xml"/><Relationship Id="rId2198" Type="http://schemas.openxmlformats.org/officeDocument/2006/relationships/worksheet" Target="worksheets/sheet2198.xml"/><Relationship Id="rId2197" Type="http://schemas.openxmlformats.org/officeDocument/2006/relationships/worksheet" Target="worksheets/sheet2197.xml"/><Relationship Id="rId2196" Type="http://schemas.openxmlformats.org/officeDocument/2006/relationships/worksheet" Target="worksheets/sheet2196.xml"/><Relationship Id="rId2195" Type="http://schemas.openxmlformats.org/officeDocument/2006/relationships/worksheet" Target="worksheets/sheet2195.xml"/><Relationship Id="rId2194" Type="http://schemas.openxmlformats.org/officeDocument/2006/relationships/worksheet" Target="worksheets/sheet2194.xml"/><Relationship Id="rId2193" Type="http://schemas.openxmlformats.org/officeDocument/2006/relationships/worksheet" Target="worksheets/sheet2193.xml"/><Relationship Id="rId2192" Type="http://schemas.openxmlformats.org/officeDocument/2006/relationships/worksheet" Target="worksheets/sheet2192.xml"/><Relationship Id="rId2191" Type="http://schemas.openxmlformats.org/officeDocument/2006/relationships/worksheet" Target="worksheets/sheet2191.xml"/><Relationship Id="rId2190" Type="http://schemas.openxmlformats.org/officeDocument/2006/relationships/worksheet" Target="worksheets/sheet2190.xml"/><Relationship Id="rId219" Type="http://schemas.openxmlformats.org/officeDocument/2006/relationships/worksheet" Target="worksheets/sheet219.xml"/><Relationship Id="rId2189" Type="http://schemas.openxmlformats.org/officeDocument/2006/relationships/worksheet" Target="worksheets/sheet2189.xml"/><Relationship Id="rId2188" Type="http://schemas.openxmlformats.org/officeDocument/2006/relationships/worksheet" Target="worksheets/sheet2188.xml"/><Relationship Id="rId2187" Type="http://schemas.openxmlformats.org/officeDocument/2006/relationships/worksheet" Target="worksheets/sheet2187.xml"/><Relationship Id="rId2186" Type="http://schemas.openxmlformats.org/officeDocument/2006/relationships/worksheet" Target="worksheets/sheet2186.xml"/><Relationship Id="rId2185" Type="http://schemas.openxmlformats.org/officeDocument/2006/relationships/worksheet" Target="worksheets/sheet2185.xml"/><Relationship Id="rId2184" Type="http://schemas.openxmlformats.org/officeDocument/2006/relationships/worksheet" Target="worksheets/sheet2184.xml"/><Relationship Id="rId2183" Type="http://schemas.openxmlformats.org/officeDocument/2006/relationships/worksheet" Target="worksheets/sheet2183.xml"/><Relationship Id="rId2182" Type="http://schemas.openxmlformats.org/officeDocument/2006/relationships/worksheet" Target="worksheets/sheet2182.xml"/><Relationship Id="rId2181" Type="http://schemas.openxmlformats.org/officeDocument/2006/relationships/worksheet" Target="worksheets/sheet2181.xml"/><Relationship Id="rId2180" Type="http://schemas.openxmlformats.org/officeDocument/2006/relationships/worksheet" Target="worksheets/sheet2180.xml"/><Relationship Id="rId218" Type="http://schemas.openxmlformats.org/officeDocument/2006/relationships/worksheet" Target="worksheets/sheet218.xml"/><Relationship Id="rId2179" Type="http://schemas.openxmlformats.org/officeDocument/2006/relationships/worksheet" Target="worksheets/sheet2179.xml"/><Relationship Id="rId2178" Type="http://schemas.openxmlformats.org/officeDocument/2006/relationships/worksheet" Target="worksheets/sheet2178.xml"/><Relationship Id="rId2177" Type="http://schemas.openxmlformats.org/officeDocument/2006/relationships/worksheet" Target="worksheets/sheet2177.xml"/><Relationship Id="rId2176" Type="http://schemas.openxmlformats.org/officeDocument/2006/relationships/worksheet" Target="worksheets/sheet2176.xml"/><Relationship Id="rId2175" Type="http://schemas.openxmlformats.org/officeDocument/2006/relationships/worksheet" Target="worksheets/sheet2175.xml"/><Relationship Id="rId2174" Type="http://schemas.openxmlformats.org/officeDocument/2006/relationships/worksheet" Target="worksheets/sheet2174.xml"/><Relationship Id="rId2173" Type="http://schemas.openxmlformats.org/officeDocument/2006/relationships/worksheet" Target="worksheets/sheet2173.xml"/><Relationship Id="rId2172" Type="http://schemas.openxmlformats.org/officeDocument/2006/relationships/worksheet" Target="worksheets/sheet2172.xml"/><Relationship Id="rId2171" Type="http://schemas.openxmlformats.org/officeDocument/2006/relationships/worksheet" Target="worksheets/sheet2171.xml"/><Relationship Id="rId2170" Type="http://schemas.openxmlformats.org/officeDocument/2006/relationships/worksheet" Target="worksheets/sheet2170.xml"/><Relationship Id="rId217" Type="http://schemas.openxmlformats.org/officeDocument/2006/relationships/worksheet" Target="worksheets/sheet217.xml"/><Relationship Id="rId2169" Type="http://schemas.openxmlformats.org/officeDocument/2006/relationships/worksheet" Target="worksheets/sheet2169.xml"/><Relationship Id="rId2168" Type="http://schemas.openxmlformats.org/officeDocument/2006/relationships/worksheet" Target="worksheets/sheet2168.xml"/><Relationship Id="rId2167" Type="http://schemas.openxmlformats.org/officeDocument/2006/relationships/worksheet" Target="worksheets/sheet2167.xml"/><Relationship Id="rId2166" Type="http://schemas.openxmlformats.org/officeDocument/2006/relationships/worksheet" Target="worksheets/sheet2166.xml"/><Relationship Id="rId2165" Type="http://schemas.openxmlformats.org/officeDocument/2006/relationships/worksheet" Target="worksheets/sheet2165.xml"/><Relationship Id="rId2164" Type="http://schemas.openxmlformats.org/officeDocument/2006/relationships/worksheet" Target="worksheets/sheet2164.xml"/><Relationship Id="rId2163" Type="http://schemas.openxmlformats.org/officeDocument/2006/relationships/worksheet" Target="worksheets/sheet2163.xml"/><Relationship Id="rId2162" Type="http://schemas.openxmlformats.org/officeDocument/2006/relationships/worksheet" Target="worksheets/sheet2162.xml"/><Relationship Id="rId2161" Type="http://schemas.openxmlformats.org/officeDocument/2006/relationships/worksheet" Target="worksheets/sheet2161.xml"/><Relationship Id="rId2160" Type="http://schemas.openxmlformats.org/officeDocument/2006/relationships/worksheet" Target="worksheets/sheet2160.xml"/><Relationship Id="rId216" Type="http://schemas.openxmlformats.org/officeDocument/2006/relationships/worksheet" Target="worksheets/sheet216.xml"/><Relationship Id="rId2159" Type="http://schemas.openxmlformats.org/officeDocument/2006/relationships/worksheet" Target="worksheets/sheet2159.xml"/><Relationship Id="rId2158" Type="http://schemas.openxmlformats.org/officeDocument/2006/relationships/worksheet" Target="worksheets/sheet2158.xml"/><Relationship Id="rId2157" Type="http://schemas.openxmlformats.org/officeDocument/2006/relationships/worksheet" Target="worksheets/sheet2157.xml"/><Relationship Id="rId2156" Type="http://schemas.openxmlformats.org/officeDocument/2006/relationships/worksheet" Target="worksheets/sheet2156.xml"/><Relationship Id="rId2155" Type="http://schemas.openxmlformats.org/officeDocument/2006/relationships/worksheet" Target="worksheets/sheet2155.xml"/><Relationship Id="rId2154" Type="http://schemas.openxmlformats.org/officeDocument/2006/relationships/worksheet" Target="worksheets/sheet2154.xml"/><Relationship Id="rId2153" Type="http://schemas.openxmlformats.org/officeDocument/2006/relationships/worksheet" Target="worksheets/sheet2153.xml"/><Relationship Id="rId2152" Type="http://schemas.openxmlformats.org/officeDocument/2006/relationships/worksheet" Target="worksheets/sheet2152.xml"/><Relationship Id="rId2151" Type="http://schemas.openxmlformats.org/officeDocument/2006/relationships/worksheet" Target="worksheets/sheet2151.xml"/><Relationship Id="rId2150" Type="http://schemas.openxmlformats.org/officeDocument/2006/relationships/worksheet" Target="worksheets/sheet2150.xml"/><Relationship Id="rId215" Type="http://schemas.openxmlformats.org/officeDocument/2006/relationships/worksheet" Target="worksheets/sheet215.xml"/><Relationship Id="rId2149" Type="http://schemas.openxmlformats.org/officeDocument/2006/relationships/worksheet" Target="worksheets/sheet2149.xml"/><Relationship Id="rId2148" Type="http://schemas.openxmlformats.org/officeDocument/2006/relationships/worksheet" Target="worksheets/sheet2148.xml"/><Relationship Id="rId2147" Type="http://schemas.openxmlformats.org/officeDocument/2006/relationships/worksheet" Target="worksheets/sheet2147.xml"/><Relationship Id="rId2146" Type="http://schemas.openxmlformats.org/officeDocument/2006/relationships/worksheet" Target="worksheets/sheet2146.xml"/><Relationship Id="rId2145" Type="http://schemas.openxmlformats.org/officeDocument/2006/relationships/worksheet" Target="worksheets/sheet2145.xml"/><Relationship Id="rId2144" Type="http://schemas.openxmlformats.org/officeDocument/2006/relationships/worksheet" Target="worksheets/sheet2144.xml"/><Relationship Id="rId2143" Type="http://schemas.openxmlformats.org/officeDocument/2006/relationships/worksheet" Target="worksheets/sheet2143.xml"/><Relationship Id="rId2142" Type="http://schemas.openxmlformats.org/officeDocument/2006/relationships/worksheet" Target="worksheets/sheet2142.xml"/><Relationship Id="rId2141" Type="http://schemas.openxmlformats.org/officeDocument/2006/relationships/worksheet" Target="worksheets/sheet2141.xml"/><Relationship Id="rId2140" Type="http://schemas.openxmlformats.org/officeDocument/2006/relationships/worksheet" Target="worksheets/sheet2140.xml"/><Relationship Id="rId214" Type="http://schemas.openxmlformats.org/officeDocument/2006/relationships/worksheet" Target="worksheets/sheet214.xml"/><Relationship Id="rId2139" Type="http://schemas.openxmlformats.org/officeDocument/2006/relationships/worksheet" Target="worksheets/sheet2139.xml"/><Relationship Id="rId2138" Type="http://schemas.openxmlformats.org/officeDocument/2006/relationships/worksheet" Target="worksheets/sheet2138.xml"/><Relationship Id="rId2137" Type="http://schemas.openxmlformats.org/officeDocument/2006/relationships/worksheet" Target="worksheets/sheet2137.xml"/><Relationship Id="rId2136" Type="http://schemas.openxmlformats.org/officeDocument/2006/relationships/worksheet" Target="worksheets/sheet2136.xml"/><Relationship Id="rId2135" Type="http://schemas.openxmlformats.org/officeDocument/2006/relationships/worksheet" Target="worksheets/sheet2135.xml"/><Relationship Id="rId2134" Type="http://schemas.openxmlformats.org/officeDocument/2006/relationships/worksheet" Target="worksheets/sheet2134.xml"/><Relationship Id="rId2133" Type="http://schemas.openxmlformats.org/officeDocument/2006/relationships/worksheet" Target="worksheets/sheet2133.xml"/><Relationship Id="rId2132" Type="http://schemas.openxmlformats.org/officeDocument/2006/relationships/worksheet" Target="worksheets/sheet2132.xml"/><Relationship Id="rId2131" Type="http://schemas.openxmlformats.org/officeDocument/2006/relationships/worksheet" Target="worksheets/sheet2131.xml"/><Relationship Id="rId2130" Type="http://schemas.openxmlformats.org/officeDocument/2006/relationships/worksheet" Target="worksheets/sheet2130.xml"/><Relationship Id="rId213" Type="http://schemas.openxmlformats.org/officeDocument/2006/relationships/worksheet" Target="worksheets/sheet213.xml"/><Relationship Id="rId2129" Type="http://schemas.openxmlformats.org/officeDocument/2006/relationships/worksheet" Target="worksheets/sheet2129.xml"/><Relationship Id="rId2128" Type="http://schemas.openxmlformats.org/officeDocument/2006/relationships/worksheet" Target="worksheets/sheet2128.xml"/><Relationship Id="rId2127" Type="http://schemas.openxmlformats.org/officeDocument/2006/relationships/worksheet" Target="worksheets/sheet2127.xml"/><Relationship Id="rId2126" Type="http://schemas.openxmlformats.org/officeDocument/2006/relationships/worksheet" Target="worksheets/sheet2126.xml"/><Relationship Id="rId2125" Type="http://schemas.openxmlformats.org/officeDocument/2006/relationships/worksheet" Target="worksheets/sheet2125.xml"/><Relationship Id="rId2124" Type="http://schemas.openxmlformats.org/officeDocument/2006/relationships/worksheet" Target="worksheets/sheet2124.xml"/><Relationship Id="rId2123" Type="http://schemas.openxmlformats.org/officeDocument/2006/relationships/worksheet" Target="worksheets/sheet2123.xml"/><Relationship Id="rId2122" Type="http://schemas.openxmlformats.org/officeDocument/2006/relationships/worksheet" Target="worksheets/sheet2122.xml"/><Relationship Id="rId2121" Type="http://schemas.openxmlformats.org/officeDocument/2006/relationships/worksheet" Target="worksheets/sheet2121.xml"/><Relationship Id="rId2120" Type="http://schemas.openxmlformats.org/officeDocument/2006/relationships/worksheet" Target="worksheets/sheet2120.xml"/><Relationship Id="rId212" Type="http://schemas.openxmlformats.org/officeDocument/2006/relationships/worksheet" Target="worksheets/sheet212.xml"/><Relationship Id="rId2119" Type="http://schemas.openxmlformats.org/officeDocument/2006/relationships/worksheet" Target="worksheets/sheet2119.xml"/><Relationship Id="rId2118" Type="http://schemas.openxmlformats.org/officeDocument/2006/relationships/worksheet" Target="worksheets/sheet2118.xml"/><Relationship Id="rId2117" Type="http://schemas.openxmlformats.org/officeDocument/2006/relationships/worksheet" Target="worksheets/sheet2117.xml"/><Relationship Id="rId2116" Type="http://schemas.openxmlformats.org/officeDocument/2006/relationships/worksheet" Target="worksheets/sheet2116.xml"/><Relationship Id="rId2115" Type="http://schemas.openxmlformats.org/officeDocument/2006/relationships/worksheet" Target="worksheets/sheet2115.xml"/><Relationship Id="rId2114" Type="http://schemas.openxmlformats.org/officeDocument/2006/relationships/worksheet" Target="worksheets/sheet2114.xml"/><Relationship Id="rId2113" Type="http://schemas.openxmlformats.org/officeDocument/2006/relationships/worksheet" Target="worksheets/sheet2113.xml"/><Relationship Id="rId2112" Type="http://schemas.openxmlformats.org/officeDocument/2006/relationships/worksheet" Target="worksheets/sheet2112.xml"/><Relationship Id="rId2111" Type="http://schemas.openxmlformats.org/officeDocument/2006/relationships/worksheet" Target="worksheets/sheet2111.xml"/><Relationship Id="rId2110" Type="http://schemas.openxmlformats.org/officeDocument/2006/relationships/worksheet" Target="worksheets/sheet2110.xml"/><Relationship Id="rId211" Type="http://schemas.openxmlformats.org/officeDocument/2006/relationships/worksheet" Target="worksheets/sheet211.xml"/><Relationship Id="rId2109" Type="http://schemas.openxmlformats.org/officeDocument/2006/relationships/worksheet" Target="worksheets/sheet2109.xml"/><Relationship Id="rId2108" Type="http://schemas.openxmlformats.org/officeDocument/2006/relationships/worksheet" Target="worksheets/sheet2108.xml"/><Relationship Id="rId2107" Type="http://schemas.openxmlformats.org/officeDocument/2006/relationships/worksheet" Target="worksheets/sheet2107.xml"/><Relationship Id="rId2106" Type="http://schemas.openxmlformats.org/officeDocument/2006/relationships/worksheet" Target="worksheets/sheet2106.xml"/><Relationship Id="rId2105" Type="http://schemas.openxmlformats.org/officeDocument/2006/relationships/worksheet" Target="worksheets/sheet2105.xml"/><Relationship Id="rId2104" Type="http://schemas.openxmlformats.org/officeDocument/2006/relationships/worksheet" Target="worksheets/sheet2104.xml"/><Relationship Id="rId2103" Type="http://schemas.openxmlformats.org/officeDocument/2006/relationships/worksheet" Target="worksheets/sheet2103.xml"/><Relationship Id="rId2102" Type="http://schemas.openxmlformats.org/officeDocument/2006/relationships/worksheet" Target="worksheets/sheet2102.xml"/><Relationship Id="rId2101" Type="http://schemas.openxmlformats.org/officeDocument/2006/relationships/worksheet" Target="worksheets/sheet2101.xml"/><Relationship Id="rId2100" Type="http://schemas.openxmlformats.org/officeDocument/2006/relationships/worksheet" Target="worksheets/sheet2100.xml"/><Relationship Id="rId210" Type="http://schemas.openxmlformats.org/officeDocument/2006/relationships/worksheet" Target="worksheets/sheet210.xml"/><Relationship Id="rId21" Type="http://schemas.openxmlformats.org/officeDocument/2006/relationships/worksheet" Target="worksheets/sheet21.xml"/><Relationship Id="rId2099" Type="http://schemas.openxmlformats.org/officeDocument/2006/relationships/worksheet" Target="worksheets/sheet2099.xml"/><Relationship Id="rId2098" Type="http://schemas.openxmlformats.org/officeDocument/2006/relationships/worksheet" Target="worksheets/sheet2098.xml"/><Relationship Id="rId2097" Type="http://schemas.openxmlformats.org/officeDocument/2006/relationships/worksheet" Target="worksheets/sheet2097.xml"/><Relationship Id="rId2096" Type="http://schemas.openxmlformats.org/officeDocument/2006/relationships/worksheet" Target="worksheets/sheet2096.xml"/><Relationship Id="rId2095" Type="http://schemas.openxmlformats.org/officeDocument/2006/relationships/worksheet" Target="worksheets/sheet2095.xml"/><Relationship Id="rId2094" Type="http://schemas.openxmlformats.org/officeDocument/2006/relationships/worksheet" Target="worksheets/sheet2094.xml"/><Relationship Id="rId2093" Type="http://schemas.openxmlformats.org/officeDocument/2006/relationships/worksheet" Target="worksheets/sheet2093.xml"/><Relationship Id="rId2092" Type="http://schemas.openxmlformats.org/officeDocument/2006/relationships/worksheet" Target="worksheets/sheet2092.xml"/><Relationship Id="rId2091" Type="http://schemas.openxmlformats.org/officeDocument/2006/relationships/worksheet" Target="worksheets/sheet2091.xml"/><Relationship Id="rId2090" Type="http://schemas.openxmlformats.org/officeDocument/2006/relationships/worksheet" Target="worksheets/sheet2090.xml"/><Relationship Id="rId209" Type="http://schemas.openxmlformats.org/officeDocument/2006/relationships/worksheet" Target="worksheets/sheet209.xml"/><Relationship Id="rId2089" Type="http://schemas.openxmlformats.org/officeDocument/2006/relationships/worksheet" Target="worksheets/sheet2089.xml"/><Relationship Id="rId2088" Type="http://schemas.openxmlformats.org/officeDocument/2006/relationships/worksheet" Target="worksheets/sheet2088.xml"/><Relationship Id="rId2087" Type="http://schemas.openxmlformats.org/officeDocument/2006/relationships/worksheet" Target="worksheets/sheet2087.xml"/><Relationship Id="rId2086" Type="http://schemas.openxmlformats.org/officeDocument/2006/relationships/worksheet" Target="worksheets/sheet2086.xml"/><Relationship Id="rId2085" Type="http://schemas.openxmlformats.org/officeDocument/2006/relationships/worksheet" Target="worksheets/sheet2085.xml"/><Relationship Id="rId2084" Type="http://schemas.openxmlformats.org/officeDocument/2006/relationships/worksheet" Target="worksheets/sheet2084.xml"/><Relationship Id="rId2083" Type="http://schemas.openxmlformats.org/officeDocument/2006/relationships/worksheet" Target="worksheets/sheet2083.xml"/><Relationship Id="rId2082" Type="http://schemas.openxmlformats.org/officeDocument/2006/relationships/worksheet" Target="worksheets/sheet2082.xml"/><Relationship Id="rId2081" Type="http://schemas.openxmlformats.org/officeDocument/2006/relationships/worksheet" Target="worksheets/sheet2081.xml"/><Relationship Id="rId2080" Type="http://schemas.openxmlformats.org/officeDocument/2006/relationships/worksheet" Target="worksheets/sheet2080.xml"/><Relationship Id="rId208" Type="http://schemas.openxmlformats.org/officeDocument/2006/relationships/worksheet" Target="worksheets/sheet208.xml"/><Relationship Id="rId2079" Type="http://schemas.openxmlformats.org/officeDocument/2006/relationships/worksheet" Target="worksheets/sheet2079.xml"/><Relationship Id="rId2078" Type="http://schemas.openxmlformats.org/officeDocument/2006/relationships/worksheet" Target="worksheets/sheet2078.xml"/><Relationship Id="rId2077" Type="http://schemas.openxmlformats.org/officeDocument/2006/relationships/worksheet" Target="worksheets/sheet2077.xml"/><Relationship Id="rId2076" Type="http://schemas.openxmlformats.org/officeDocument/2006/relationships/worksheet" Target="worksheets/sheet2076.xml"/><Relationship Id="rId2075" Type="http://schemas.openxmlformats.org/officeDocument/2006/relationships/worksheet" Target="worksheets/sheet2075.xml"/><Relationship Id="rId2074" Type="http://schemas.openxmlformats.org/officeDocument/2006/relationships/worksheet" Target="worksheets/sheet2074.xml"/><Relationship Id="rId2073" Type="http://schemas.openxmlformats.org/officeDocument/2006/relationships/worksheet" Target="worksheets/sheet2073.xml"/><Relationship Id="rId2072" Type="http://schemas.openxmlformats.org/officeDocument/2006/relationships/worksheet" Target="worksheets/sheet2072.xml"/><Relationship Id="rId2071" Type="http://schemas.openxmlformats.org/officeDocument/2006/relationships/worksheet" Target="worksheets/sheet2071.xml"/><Relationship Id="rId2070" Type="http://schemas.openxmlformats.org/officeDocument/2006/relationships/worksheet" Target="worksheets/sheet2070.xml"/><Relationship Id="rId207" Type="http://schemas.openxmlformats.org/officeDocument/2006/relationships/worksheet" Target="worksheets/sheet207.xml"/><Relationship Id="rId2069" Type="http://schemas.openxmlformats.org/officeDocument/2006/relationships/worksheet" Target="worksheets/sheet2069.xml"/><Relationship Id="rId2068" Type="http://schemas.openxmlformats.org/officeDocument/2006/relationships/worksheet" Target="worksheets/sheet2068.xml"/><Relationship Id="rId2067" Type="http://schemas.openxmlformats.org/officeDocument/2006/relationships/worksheet" Target="worksheets/sheet2067.xml"/><Relationship Id="rId2066" Type="http://schemas.openxmlformats.org/officeDocument/2006/relationships/worksheet" Target="worksheets/sheet2066.xml"/><Relationship Id="rId2065" Type="http://schemas.openxmlformats.org/officeDocument/2006/relationships/worksheet" Target="worksheets/sheet2065.xml"/><Relationship Id="rId2064" Type="http://schemas.openxmlformats.org/officeDocument/2006/relationships/worksheet" Target="worksheets/sheet2064.xml"/><Relationship Id="rId2063" Type="http://schemas.openxmlformats.org/officeDocument/2006/relationships/worksheet" Target="worksheets/sheet2063.xml"/><Relationship Id="rId2062" Type="http://schemas.openxmlformats.org/officeDocument/2006/relationships/worksheet" Target="worksheets/sheet2062.xml"/><Relationship Id="rId2061" Type="http://schemas.openxmlformats.org/officeDocument/2006/relationships/worksheet" Target="worksheets/sheet2061.xml"/><Relationship Id="rId2060" Type="http://schemas.openxmlformats.org/officeDocument/2006/relationships/worksheet" Target="worksheets/sheet2060.xml"/><Relationship Id="rId206" Type="http://schemas.openxmlformats.org/officeDocument/2006/relationships/worksheet" Target="worksheets/sheet206.xml"/><Relationship Id="rId2059" Type="http://schemas.openxmlformats.org/officeDocument/2006/relationships/worksheet" Target="worksheets/sheet2059.xml"/><Relationship Id="rId2058" Type="http://schemas.openxmlformats.org/officeDocument/2006/relationships/worksheet" Target="worksheets/sheet2058.xml"/><Relationship Id="rId2057" Type="http://schemas.openxmlformats.org/officeDocument/2006/relationships/worksheet" Target="worksheets/sheet2057.xml"/><Relationship Id="rId2056" Type="http://schemas.openxmlformats.org/officeDocument/2006/relationships/worksheet" Target="worksheets/sheet2056.xml"/><Relationship Id="rId2055" Type="http://schemas.openxmlformats.org/officeDocument/2006/relationships/worksheet" Target="worksheets/sheet2055.xml"/><Relationship Id="rId2054" Type="http://schemas.openxmlformats.org/officeDocument/2006/relationships/worksheet" Target="worksheets/sheet2054.xml"/><Relationship Id="rId2053" Type="http://schemas.openxmlformats.org/officeDocument/2006/relationships/worksheet" Target="worksheets/sheet2053.xml"/><Relationship Id="rId2052" Type="http://schemas.openxmlformats.org/officeDocument/2006/relationships/worksheet" Target="worksheets/sheet2052.xml"/><Relationship Id="rId2051" Type="http://schemas.openxmlformats.org/officeDocument/2006/relationships/worksheet" Target="worksheets/sheet2051.xml"/><Relationship Id="rId2050" Type="http://schemas.openxmlformats.org/officeDocument/2006/relationships/worksheet" Target="worksheets/sheet2050.xml"/><Relationship Id="rId205" Type="http://schemas.openxmlformats.org/officeDocument/2006/relationships/worksheet" Target="worksheets/sheet205.xml"/><Relationship Id="rId2049" Type="http://schemas.openxmlformats.org/officeDocument/2006/relationships/worksheet" Target="worksheets/sheet2049.xml"/><Relationship Id="rId2048" Type="http://schemas.openxmlformats.org/officeDocument/2006/relationships/worksheet" Target="worksheets/sheet2048.xml"/><Relationship Id="rId2047" Type="http://schemas.openxmlformats.org/officeDocument/2006/relationships/worksheet" Target="worksheets/sheet2047.xml"/><Relationship Id="rId2046" Type="http://schemas.openxmlformats.org/officeDocument/2006/relationships/worksheet" Target="worksheets/sheet2046.xml"/><Relationship Id="rId2045" Type="http://schemas.openxmlformats.org/officeDocument/2006/relationships/worksheet" Target="worksheets/sheet2045.xml"/><Relationship Id="rId2044" Type="http://schemas.openxmlformats.org/officeDocument/2006/relationships/worksheet" Target="worksheets/sheet2044.xml"/><Relationship Id="rId2043" Type="http://schemas.openxmlformats.org/officeDocument/2006/relationships/worksheet" Target="worksheets/sheet2043.xml"/><Relationship Id="rId2042" Type="http://schemas.openxmlformats.org/officeDocument/2006/relationships/worksheet" Target="worksheets/sheet2042.xml"/><Relationship Id="rId2041" Type="http://schemas.openxmlformats.org/officeDocument/2006/relationships/worksheet" Target="worksheets/sheet2041.xml"/><Relationship Id="rId2040" Type="http://schemas.openxmlformats.org/officeDocument/2006/relationships/worksheet" Target="worksheets/sheet2040.xml"/><Relationship Id="rId204" Type="http://schemas.openxmlformats.org/officeDocument/2006/relationships/worksheet" Target="worksheets/sheet204.xml"/><Relationship Id="rId2039" Type="http://schemas.openxmlformats.org/officeDocument/2006/relationships/worksheet" Target="worksheets/sheet2039.xml"/><Relationship Id="rId2038" Type="http://schemas.openxmlformats.org/officeDocument/2006/relationships/worksheet" Target="worksheets/sheet2038.xml"/><Relationship Id="rId2037" Type="http://schemas.openxmlformats.org/officeDocument/2006/relationships/worksheet" Target="worksheets/sheet2037.xml"/><Relationship Id="rId2036" Type="http://schemas.openxmlformats.org/officeDocument/2006/relationships/worksheet" Target="worksheets/sheet2036.xml"/><Relationship Id="rId2035" Type="http://schemas.openxmlformats.org/officeDocument/2006/relationships/worksheet" Target="worksheets/sheet2035.xml"/><Relationship Id="rId2034" Type="http://schemas.openxmlformats.org/officeDocument/2006/relationships/worksheet" Target="worksheets/sheet2034.xml"/><Relationship Id="rId2033" Type="http://schemas.openxmlformats.org/officeDocument/2006/relationships/worksheet" Target="worksheets/sheet2033.xml"/><Relationship Id="rId2032" Type="http://schemas.openxmlformats.org/officeDocument/2006/relationships/worksheet" Target="worksheets/sheet2032.xml"/><Relationship Id="rId2031" Type="http://schemas.openxmlformats.org/officeDocument/2006/relationships/worksheet" Target="worksheets/sheet2031.xml"/><Relationship Id="rId2030" Type="http://schemas.openxmlformats.org/officeDocument/2006/relationships/worksheet" Target="worksheets/sheet2030.xml"/><Relationship Id="rId203" Type="http://schemas.openxmlformats.org/officeDocument/2006/relationships/worksheet" Target="worksheets/sheet203.xml"/><Relationship Id="rId2029" Type="http://schemas.openxmlformats.org/officeDocument/2006/relationships/worksheet" Target="worksheets/sheet2029.xml"/><Relationship Id="rId2028" Type="http://schemas.openxmlformats.org/officeDocument/2006/relationships/worksheet" Target="worksheets/sheet2028.xml"/><Relationship Id="rId2027" Type="http://schemas.openxmlformats.org/officeDocument/2006/relationships/worksheet" Target="worksheets/sheet2027.xml"/><Relationship Id="rId2026" Type="http://schemas.openxmlformats.org/officeDocument/2006/relationships/worksheet" Target="worksheets/sheet2026.xml"/><Relationship Id="rId2025" Type="http://schemas.openxmlformats.org/officeDocument/2006/relationships/worksheet" Target="worksheets/sheet2025.xml"/><Relationship Id="rId2024" Type="http://schemas.openxmlformats.org/officeDocument/2006/relationships/worksheet" Target="worksheets/sheet2024.xml"/><Relationship Id="rId2023" Type="http://schemas.openxmlformats.org/officeDocument/2006/relationships/worksheet" Target="worksheets/sheet2023.xml"/><Relationship Id="rId2022" Type="http://schemas.openxmlformats.org/officeDocument/2006/relationships/worksheet" Target="worksheets/sheet2022.xml"/><Relationship Id="rId2021" Type="http://schemas.openxmlformats.org/officeDocument/2006/relationships/worksheet" Target="worksheets/sheet2021.xml"/><Relationship Id="rId2020" Type="http://schemas.openxmlformats.org/officeDocument/2006/relationships/worksheet" Target="worksheets/sheet2020.xml"/><Relationship Id="rId202" Type="http://schemas.openxmlformats.org/officeDocument/2006/relationships/worksheet" Target="worksheets/sheet202.xml"/><Relationship Id="rId2019" Type="http://schemas.openxmlformats.org/officeDocument/2006/relationships/worksheet" Target="worksheets/sheet2019.xml"/><Relationship Id="rId2018" Type="http://schemas.openxmlformats.org/officeDocument/2006/relationships/worksheet" Target="worksheets/sheet2018.xml"/><Relationship Id="rId2017" Type="http://schemas.openxmlformats.org/officeDocument/2006/relationships/worksheet" Target="worksheets/sheet2017.xml"/><Relationship Id="rId2016" Type="http://schemas.openxmlformats.org/officeDocument/2006/relationships/worksheet" Target="worksheets/sheet2016.xml"/><Relationship Id="rId2015" Type="http://schemas.openxmlformats.org/officeDocument/2006/relationships/worksheet" Target="worksheets/sheet2015.xml"/><Relationship Id="rId2014" Type="http://schemas.openxmlformats.org/officeDocument/2006/relationships/worksheet" Target="worksheets/sheet2014.xml"/><Relationship Id="rId2013" Type="http://schemas.openxmlformats.org/officeDocument/2006/relationships/worksheet" Target="worksheets/sheet2013.xml"/><Relationship Id="rId2012" Type="http://schemas.openxmlformats.org/officeDocument/2006/relationships/worksheet" Target="worksheets/sheet2012.xml"/><Relationship Id="rId2011" Type="http://schemas.openxmlformats.org/officeDocument/2006/relationships/worksheet" Target="worksheets/sheet2011.xml"/><Relationship Id="rId2010" Type="http://schemas.openxmlformats.org/officeDocument/2006/relationships/worksheet" Target="worksheets/sheet2010.xml"/><Relationship Id="rId201" Type="http://schemas.openxmlformats.org/officeDocument/2006/relationships/worksheet" Target="worksheets/sheet201.xml"/><Relationship Id="rId2009" Type="http://schemas.openxmlformats.org/officeDocument/2006/relationships/worksheet" Target="worksheets/sheet2009.xml"/><Relationship Id="rId2008" Type="http://schemas.openxmlformats.org/officeDocument/2006/relationships/worksheet" Target="worksheets/sheet2008.xml"/><Relationship Id="rId2007" Type="http://schemas.openxmlformats.org/officeDocument/2006/relationships/worksheet" Target="worksheets/sheet2007.xml"/><Relationship Id="rId2006" Type="http://schemas.openxmlformats.org/officeDocument/2006/relationships/worksheet" Target="worksheets/sheet2006.xml"/><Relationship Id="rId2005" Type="http://schemas.openxmlformats.org/officeDocument/2006/relationships/worksheet" Target="worksheets/sheet2005.xml"/><Relationship Id="rId2004" Type="http://schemas.openxmlformats.org/officeDocument/2006/relationships/worksheet" Target="worksheets/sheet2004.xml"/><Relationship Id="rId2003" Type="http://schemas.openxmlformats.org/officeDocument/2006/relationships/worksheet" Target="worksheets/sheet2003.xml"/><Relationship Id="rId2002" Type="http://schemas.openxmlformats.org/officeDocument/2006/relationships/worksheet" Target="worksheets/sheet2002.xml"/><Relationship Id="rId2001" Type="http://schemas.openxmlformats.org/officeDocument/2006/relationships/worksheet" Target="worksheets/sheet2001.xml"/><Relationship Id="rId2000" Type="http://schemas.openxmlformats.org/officeDocument/2006/relationships/worksheet" Target="worksheets/sheet2000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9" Type="http://schemas.openxmlformats.org/officeDocument/2006/relationships/worksheet" Target="worksheets/sheet1999.xml"/><Relationship Id="rId1998" Type="http://schemas.openxmlformats.org/officeDocument/2006/relationships/worksheet" Target="worksheets/sheet1998.xml"/><Relationship Id="rId1997" Type="http://schemas.openxmlformats.org/officeDocument/2006/relationships/worksheet" Target="worksheets/sheet1997.xml"/><Relationship Id="rId1996" Type="http://schemas.openxmlformats.org/officeDocument/2006/relationships/worksheet" Target="worksheets/sheet1996.xml"/><Relationship Id="rId1995" Type="http://schemas.openxmlformats.org/officeDocument/2006/relationships/worksheet" Target="worksheets/sheet1995.xml"/><Relationship Id="rId1994" Type="http://schemas.openxmlformats.org/officeDocument/2006/relationships/worksheet" Target="worksheets/sheet1994.xml"/><Relationship Id="rId1993" Type="http://schemas.openxmlformats.org/officeDocument/2006/relationships/worksheet" Target="worksheets/sheet1993.xml"/><Relationship Id="rId1992" Type="http://schemas.openxmlformats.org/officeDocument/2006/relationships/worksheet" Target="worksheets/sheet1992.xml"/><Relationship Id="rId1991" Type="http://schemas.openxmlformats.org/officeDocument/2006/relationships/worksheet" Target="worksheets/sheet1991.xml"/><Relationship Id="rId1990" Type="http://schemas.openxmlformats.org/officeDocument/2006/relationships/worksheet" Target="worksheets/sheet1990.xml"/><Relationship Id="rId199" Type="http://schemas.openxmlformats.org/officeDocument/2006/relationships/worksheet" Target="worksheets/sheet199.xml"/><Relationship Id="rId1989" Type="http://schemas.openxmlformats.org/officeDocument/2006/relationships/worksheet" Target="worksheets/sheet1989.xml"/><Relationship Id="rId1988" Type="http://schemas.openxmlformats.org/officeDocument/2006/relationships/worksheet" Target="worksheets/sheet1988.xml"/><Relationship Id="rId1987" Type="http://schemas.openxmlformats.org/officeDocument/2006/relationships/worksheet" Target="worksheets/sheet1987.xml"/><Relationship Id="rId1986" Type="http://schemas.openxmlformats.org/officeDocument/2006/relationships/worksheet" Target="worksheets/sheet1986.xml"/><Relationship Id="rId1985" Type="http://schemas.openxmlformats.org/officeDocument/2006/relationships/worksheet" Target="worksheets/sheet1985.xml"/><Relationship Id="rId1984" Type="http://schemas.openxmlformats.org/officeDocument/2006/relationships/worksheet" Target="worksheets/sheet1984.xml"/><Relationship Id="rId1983" Type="http://schemas.openxmlformats.org/officeDocument/2006/relationships/worksheet" Target="worksheets/sheet1983.xml"/><Relationship Id="rId1982" Type="http://schemas.openxmlformats.org/officeDocument/2006/relationships/worksheet" Target="worksheets/sheet1982.xml"/><Relationship Id="rId1981" Type="http://schemas.openxmlformats.org/officeDocument/2006/relationships/worksheet" Target="worksheets/sheet1981.xml"/><Relationship Id="rId1980" Type="http://schemas.openxmlformats.org/officeDocument/2006/relationships/worksheet" Target="worksheets/sheet1980.xml"/><Relationship Id="rId198" Type="http://schemas.openxmlformats.org/officeDocument/2006/relationships/worksheet" Target="worksheets/sheet198.xml"/><Relationship Id="rId1979" Type="http://schemas.openxmlformats.org/officeDocument/2006/relationships/worksheet" Target="worksheets/sheet1979.xml"/><Relationship Id="rId1978" Type="http://schemas.openxmlformats.org/officeDocument/2006/relationships/worksheet" Target="worksheets/sheet1978.xml"/><Relationship Id="rId1977" Type="http://schemas.openxmlformats.org/officeDocument/2006/relationships/worksheet" Target="worksheets/sheet1977.xml"/><Relationship Id="rId1976" Type="http://schemas.openxmlformats.org/officeDocument/2006/relationships/worksheet" Target="worksheets/sheet1976.xml"/><Relationship Id="rId1975" Type="http://schemas.openxmlformats.org/officeDocument/2006/relationships/worksheet" Target="worksheets/sheet1975.xml"/><Relationship Id="rId1974" Type="http://schemas.openxmlformats.org/officeDocument/2006/relationships/worksheet" Target="worksheets/sheet1974.xml"/><Relationship Id="rId1973" Type="http://schemas.openxmlformats.org/officeDocument/2006/relationships/worksheet" Target="worksheets/sheet1973.xml"/><Relationship Id="rId1972" Type="http://schemas.openxmlformats.org/officeDocument/2006/relationships/worksheet" Target="worksheets/sheet1972.xml"/><Relationship Id="rId1971" Type="http://schemas.openxmlformats.org/officeDocument/2006/relationships/worksheet" Target="worksheets/sheet1971.xml"/><Relationship Id="rId1970" Type="http://schemas.openxmlformats.org/officeDocument/2006/relationships/worksheet" Target="worksheets/sheet1970.xml"/><Relationship Id="rId197" Type="http://schemas.openxmlformats.org/officeDocument/2006/relationships/worksheet" Target="worksheets/sheet197.xml"/><Relationship Id="rId1969" Type="http://schemas.openxmlformats.org/officeDocument/2006/relationships/worksheet" Target="worksheets/sheet1969.xml"/><Relationship Id="rId1968" Type="http://schemas.openxmlformats.org/officeDocument/2006/relationships/worksheet" Target="worksheets/sheet1968.xml"/><Relationship Id="rId1967" Type="http://schemas.openxmlformats.org/officeDocument/2006/relationships/worksheet" Target="worksheets/sheet1967.xml"/><Relationship Id="rId1966" Type="http://schemas.openxmlformats.org/officeDocument/2006/relationships/worksheet" Target="worksheets/sheet1966.xml"/><Relationship Id="rId1965" Type="http://schemas.openxmlformats.org/officeDocument/2006/relationships/worksheet" Target="worksheets/sheet1965.xml"/><Relationship Id="rId1964" Type="http://schemas.openxmlformats.org/officeDocument/2006/relationships/worksheet" Target="worksheets/sheet1964.xml"/><Relationship Id="rId1963" Type="http://schemas.openxmlformats.org/officeDocument/2006/relationships/worksheet" Target="worksheets/sheet1963.xml"/><Relationship Id="rId1962" Type="http://schemas.openxmlformats.org/officeDocument/2006/relationships/worksheet" Target="worksheets/sheet1962.xml"/><Relationship Id="rId1961" Type="http://schemas.openxmlformats.org/officeDocument/2006/relationships/worksheet" Target="worksheets/sheet1961.xml"/><Relationship Id="rId1960" Type="http://schemas.openxmlformats.org/officeDocument/2006/relationships/worksheet" Target="worksheets/sheet1960.xml"/><Relationship Id="rId196" Type="http://schemas.openxmlformats.org/officeDocument/2006/relationships/worksheet" Target="worksheets/sheet196.xml"/><Relationship Id="rId1959" Type="http://schemas.openxmlformats.org/officeDocument/2006/relationships/worksheet" Target="worksheets/sheet1959.xml"/><Relationship Id="rId1958" Type="http://schemas.openxmlformats.org/officeDocument/2006/relationships/worksheet" Target="worksheets/sheet1958.xml"/><Relationship Id="rId1957" Type="http://schemas.openxmlformats.org/officeDocument/2006/relationships/worksheet" Target="worksheets/sheet1957.xml"/><Relationship Id="rId1956" Type="http://schemas.openxmlformats.org/officeDocument/2006/relationships/worksheet" Target="worksheets/sheet1956.xml"/><Relationship Id="rId1955" Type="http://schemas.openxmlformats.org/officeDocument/2006/relationships/worksheet" Target="worksheets/sheet1955.xml"/><Relationship Id="rId1954" Type="http://schemas.openxmlformats.org/officeDocument/2006/relationships/worksheet" Target="worksheets/sheet1954.xml"/><Relationship Id="rId1953" Type="http://schemas.openxmlformats.org/officeDocument/2006/relationships/worksheet" Target="worksheets/sheet1953.xml"/><Relationship Id="rId1952" Type="http://schemas.openxmlformats.org/officeDocument/2006/relationships/worksheet" Target="worksheets/sheet1952.xml"/><Relationship Id="rId1951" Type="http://schemas.openxmlformats.org/officeDocument/2006/relationships/worksheet" Target="worksheets/sheet1951.xml"/><Relationship Id="rId1950" Type="http://schemas.openxmlformats.org/officeDocument/2006/relationships/worksheet" Target="worksheets/sheet1950.xml"/><Relationship Id="rId195" Type="http://schemas.openxmlformats.org/officeDocument/2006/relationships/worksheet" Target="worksheets/sheet195.xml"/><Relationship Id="rId1949" Type="http://schemas.openxmlformats.org/officeDocument/2006/relationships/worksheet" Target="worksheets/sheet1949.xml"/><Relationship Id="rId1948" Type="http://schemas.openxmlformats.org/officeDocument/2006/relationships/worksheet" Target="worksheets/sheet1948.xml"/><Relationship Id="rId1947" Type="http://schemas.openxmlformats.org/officeDocument/2006/relationships/worksheet" Target="worksheets/sheet1947.xml"/><Relationship Id="rId1946" Type="http://schemas.openxmlformats.org/officeDocument/2006/relationships/worksheet" Target="worksheets/sheet1946.xml"/><Relationship Id="rId1945" Type="http://schemas.openxmlformats.org/officeDocument/2006/relationships/worksheet" Target="worksheets/sheet1945.xml"/><Relationship Id="rId1944" Type="http://schemas.openxmlformats.org/officeDocument/2006/relationships/worksheet" Target="worksheets/sheet1944.xml"/><Relationship Id="rId1943" Type="http://schemas.openxmlformats.org/officeDocument/2006/relationships/worksheet" Target="worksheets/sheet1943.xml"/><Relationship Id="rId1942" Type="http://schemas.openxmlformats.org/officeDocument/2006/relationships/worksheet" Target="worksheets/sheet1942.xml"/><Relationship Id="rId1941" Type="http://schemas.openxmlformats.org/officeDocument/2006/relationships/worksheet" Target="worksheets/sheet1941.xml"/><Relationship Id="rId1940" Type="http://schemas.openxmlformats.org/officeDocument/2006/relationships/worksheet" Target="worksheets/sheet1940.xml"/><Relationship Id="rId194" Type="http://schemas.openxmlformats.org/officeDocument/2006/relationships/worksheet" Target="worksheets/sheet194.xml"/><Relationship Id="rId1939" Type="http://schemas.openxmlformats.org/officeDocument/2006/relationships/worksheet" Target="worksheets/sheet1939.xml"/><Relationship Id="rId1938" Type="http://schemas.openxmlformats.org/officeDocument/2006/relationships/worksheet" Target="worksheets/sheet1938.xml"/><Relationship Id="rId1937" Type="http://schemas.openxmlformats.org/officeDocument/2006/relationships/worksheet" Target="worksheets/sheet1937.xml"/><Relationship Id="rId1936" Type="http://schemas.openxmlformats.org/officeDocument/2006/relationships/worksheet" Target="worksheets/sheet1936.xml"/><Relationship Id="rId1935" Type="http://schemas.openxmlformats.org/officeDocument/2006/relationships/worksheet" Target="worksheets/sheet1935.xml"/><Relationship Id="rId1934" Type="http://schemas.openxmlformats.org/officeDocument/2006/relationships/worksheet" Target="worksheets/sheet1934.xml"/><Relationship Id="rId1933" Type="http://schemas.openxmlformats.org/officeDocument/2006/relationships/worksheet" Target="worksheets/sheet1933.xml"/><Relationship Id="rId1932" Type="http://schemas.openxmlformats.org/officeDocument/2006/relationships/worksheet" Target="worksheets/sheet1932.xml"/><Relationship Id="rId1931" Type="http://schemas.openxmlformats.org/officeDocument/2006/relationships/worksheet" Target="worksheets/sheet1931.xml"/><Relationship Id="rId1930" Type="http://schemas.openxmlformats.org/officeDocument/2006/relationships/worksheet" Target="worksheets/sheet1930.xml"/><Relationship Id="rId193" Type="http://schemas.openxmlformats.org/officeDocument/2006/relationships/worksheet" Target="worksheets/sheet193.xml"/><Relationship Id="rId1929" Type="http://schemas.openxmlformats.org/officeDocument/2006/relationships/worksheet" Target="worksheets/sheet1929.xml"/><Relationship Id="rId1928" Type="http://schemas.openxmlformats.org/officeDocument/2006/relationships/worksheet" Target="worksheets/sheet1928.xml"/><Relationship Id="rId1927" Type="http://schemas.openxmlformats.org/officeDocument/2006/relationships/worksheet" Target="worksheets/sheet1927.xml"/><Relationship Id="rId1926" Type="http://schemas.openxmlformats.org/officeDocument/2006/relationships/worksheet" Target="worksheets/sheet1926.xml"/><Relationship Id="rId1925" Type="http://schemas.openxmlformats.org/officeDocument/2006/relationships/worksheet" Target="worksheets/sheet1925.xml"/><Relationship Id="rId1924" Type="http://schemas.openxmlformats.org/officeDocument/2006/relationships/worksheet" Target="worksheets/sheet1924.xml"/><Relationship Id="rId1923" Type="http://schemas.openxmlformats.org/officeDocument/2006/relationships/worksheet" Target="worksheets/sheet1923.xml"/><Relationship Id="rId1922" Type="http://schemas.openxmlformats.org/officeDocument/2006/relationships/worksheet" Target="worksheets/sheet1922.xml"/><Relationship Id="rId1921" Type="http://schemas.openxmlformats.org/officeDocument/2006/relationships/worksheet" Target="worksheets/sheet1921.xml"/><Relationship Id="rId1920" Type="http://schemas.openxmlformats.org/officeDocument/2006/relationships/worksheet" Target="worksheets/sheet1920.xml"/><Relationship Id="rId192" Type="http://schemas.openxmlformats.org/officeDocument/2006/relationships/worksheet" Target="worksheets/sheet192.xml"/><Relationship Id="rId1919" Type="http://schemas.openxmlformats.org/officeDocument/2006/relationships/worksheet" Target="worksheets/sheet1919.xml"/><Relationship Id="rId1918" Type="http://schemas.openxmlformats.org/officeDocument/2006/relationships/worksheet" Target="worksheets/sheet1918.xml"/><Relationship Id="rId1917" Type="http://schemas.openxmlformats.org/officeDocument/2006/relationships/worksheet" Target="worksheets/sheet1917.xml"/><Relationship Id="rId1916" Type="http://schemas.openxmlformats.org/officeDocument/2006/relationships/worksheet" Target="worksheets/sheet1916.xml"/><Relationship Id="rId1915" Type="http://schemas.openxmlformats.org/officeDocument/2006/relationships/worksheet" Target="worksheets/sheet1915.xml"/><Relationship Id="rId1914" Type="http://schemas.openxmlformats.org/officeDocument/2006/relationships/worksheet" Target="worksheets/sheet1914.xml"/><Relationship Id="rId1913" Type="http://schemas.openxmlformats.org/officeDocument/2006/relationships/worksheet" Target="worksheets/sheet1913.xml"/><Relationship Id="rId1912" Type="http://schemas.openxmlformats.org/officeDocument/2006/relationships/worksheet" Target="worksheets/sheet1912.xml"/><Relationship Id="rId1911" Type="http://schemas.openxmlformats.org/officeDocument/2006/relationships/worksheet" Target="worksheets/sheet1911.xml"/><Relationship Id="rId1910" Type="http://schemas.openxmlformats.org/officeDocument/2006/relationships/worksheet" Target="worksheets/sheet1910.xml"/><Relationship Id="rId191" Type="http://schemas.openxmlformats.org/officeDocument/2006/relationships/worksheet" Target="worksheets/sheet191.xml"/><Relationship Id="rId1909" Type="http://schemas.openxmlformats.org/officeDocument/2006/relationships/worksheet" Target="worksheets/sheet1909.xml"/><Relationship Id="rId1908" Type="http://schemas.openxmlformats.org/officeDocument/2006/relationships/worksheet" Target="worksheets/sheet1908.xml"/><Relationship Id="rId1907" Type="http://schemas.openxmlformats.org/officeDocument/2006/relationships/worksheet" Target="worksheets/sheet1907.xml"/><Relationship Id="rId1906" Type="http://schemas.openxmlformats.org/officeDocument/2006/relationships/worksheet" Target="worksheets/sheet1906.xml"/><Relationship Id="rId1905" Type="http://schemas.openxmlformats.org/officeDocument/2006/relationships/worksheet" Target="worksheets/sheet1905.xml"/><Relationship Id="rId1904" Type="http://schemas.openxmlformats.org/officeDocument/2006/relationships/worksheet" Target="worksheets/sheet1904.xml"/><Relationship Id="rId1903" Type="http://schemas.openxmlformats.org/officeDocument/2006/relationships/worksheet" Target="worksheets/sheet1903.xml"/><Relationship Id="rId1902" Type="http://schemas.openxmlformats.org/officeDocument/2006/relationships/worksheet" Target="worksheets/sheet1902.xml"/><Relationship Id="rId1901" Type="http://schemas.openxmlformats.org/officeDocument/2006/relationships/worksheet" Target="worksheets/sheet1901.xml"/><Relationship Id="rId1900" Type="http://schemas.openxmlformats.org/officeDocument/2006/relationships/worksheet" Target="worksheets/sheet1900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9" Type="http://schemas.openxmlformats.org/officeDocument/2006/relationships/worksheet" Target="worksheets/sheet1899.xml"/><Relationship Id="rId1898" Type="http://schemas.openxmlformats.org/officeDocument/2006/relationships/worksheet" Target="worksheets/sheet1898.xml"/><Relationship Id="rId1897" Type="http://schemas.openxmlformats.org/officeDocument/2006/relationships/worksheet" Target="worksheets/sheet1897.xml"/><Relationship Id="rId1896" Type="http://schemas.openxmlformats.org/officeDocument/2006/relationships/worksheet" Target="worksheets/sheet1896.xml"/><Relationship Id="rId1895" Type="http://schemas.openxmlformats.org/officeDocument/2006/relationships/worksheet" Target="worksheets/sheet1895.xml"/><Relationship Id="rId1894" Type="http://schemas.openxmlformats.org/officeDocument/2006/relationships/worksheet" Target="worksheets/sheet1894.xml"/><Relationship Id="rId1893" Type="http://schemas.openxmlformats.org/officeDocument/2006/relationships/worksheet" Target="worksheets/sheet1893.xml"/><Relationship Id="rId1892" Type="http://schemas.openxmlformats.org/officeDocument/2006/relationships/worksheet" Target="worksheets/sheet1892.xml"/><Relationship Id="rId1891" Type="http://schemas.openxmlformats.org/officeDocument/2006/relationships/worksheet" Target="worksheets/sheet1891.xml"/><Relationship Id="rId1890" Type="http://schemas.openxmlformats.org/officeDocument/2006/relationships/worksheet" Target="worksheets/sheet1890.xml"/><Relationship Id="rId189" Type="http://schemas.openxmlformats.org/officeDocument/2006/relationships/worksheet" Target="worksheets/sheet189.xml"/><Relationship Id="rId1889" Type="http://schemas.openxmlformats.org/officeDocument/2006/relationships/worksheet" Target="worksheets/sheet1889.xml"/><Relationship Id="rId1888" Type="http://schemas.openxmlformats.org/officeDocument/2006/relationships/worksheet" Target="worksheets/sheet1888.xml"/><Relationship Id="rId1887" Type="http://schemas.openxmlformats.org/officeDocument/2006/relationships/worksheet" Target="worksheets/sheet1887.xml"/><Relationship Id="rId1886" Type="http://schemas.openxmlformats.org/officeDocument/2006/relationships/worksheet" Target="worksheets/sheet1886.xml"/><Relationship Id="rId1885" Type="http://schemas.openxmlformats.org/officeDocument/2006/relationships/worksheet" Target="worksheets/sheet1885.xml"/><Relationship Id="rId1884" Type="http://schemas.openxmlformats.org/officeDocument/2006/relationships/worksheet" Target="worksheets/sheet1884.xml"/><Relationship Id="rId1883" Type="http://schemas.openxmlformats.org/officeDocument/2006/relationships/worksheet" Target="worksheets/sheet1883.xml"/><Relationship Id="rId1882" Type="http://schemas.openxmlformats.org/officeDocument/2006/relationships/worksheet" Target="worksheets/sheet1882.xml"/><Relationship Id="rId1881" Type="http://schemas.openxmlformats.org/officeDocument/2006/relationships/worksheet" Target="worksheets/sheet1881.xml"/><Relationship Id="rId1880" Type="http://schemas.openxmlformats.org/officeDocument/2006/relationships/worksheet" Target="worksheets/sheet1880.xml"/><Relationship Id="rId188" Type="http://schemas.openxmlformats.org/officeDocument/2006/relationships/worksheet" Target="worksheets/sheet188.xml"/><Relationship Id="rId1879" Type="http://schemas.openxmlformats.org/officeDocument/2006/relationships/worksheet" Target="worksheets/sheet1879.xml"/><Relationship Id="rId1878" Type="http://schemas.openxmlformats.org/officeDocument/2006/relationships/worksheet" Target="worksheets/sheet1878.xml"/><Relationship Id="rId1877" Type="http://schemas.openxmlformats.org/officeDocument/2006/relationships/worksheet" Target="worksheets/sheet1877.xml"/><Relationship Id="rId1876" Type="http://schemas.openxmlformats.org/officeDocument/2006/relationships/worksheet" Target="worksheets/sheet1876.xml"/><Relationship Id="rId1875" Type="http://schemas.openxmlformats.org/officeDocument/2006/relationships/worksheet" Target="worksheets/sheet1875.xml"/><Relationship Id="rId1874" Type="http://schemas.openxmlformats.org/officeDocument/2006/relationships/worksheet" Target="worksheets/sheet1874.xml"/><Relationship Id="rId1873" Type="http://schemas.openxmlformats.org/officeDocument/2006/relationships/worksheet" Target="worksheets/sheet1873.xml"/><Relationship Id="rId1872" Type="http://schemas.openxmlformats.org/officeDocument/2006/relationships/worksheet" Target="worksheets/sheet1872.xml"/><Relationship Id="rId1871" Type="http://schemas.openxmlformats.org/officeDocument/2006/relationships/worksheet" Target="worksheets/sheet1871.xml"/><Relationship Id="rId1870" Type="http://schemas.openxmlformats.org/officeDocument/2006/relationships/worksheet" Target="worksheets/sheet1870.xml"/><Relationship Id="rId187" Type="http://schemas.openxmlformats.org/officeDocument/2006/relationships/worksheet" Target="worksheets/sheet187.xml"/><Relationship Id="rId1869" Type="http://schemas.openxmlformats.org/officeDocument/2006/relationships/worksheet" Target="worksheets/sheet1869.xml"/><Relationship Id="rId1868" Type="http://schemas.openxmlformats.org/officeDocument/2006/relationships/worksheet" Target="worksheets/sheet1868.xml"/><Relationship Id="rId1867" Type="http://schemas.openxmlformats.org/officeDocument/2006/relationships/worksheet" Target="worksheets/sheet1867.xml"/><Relationship Id="rId1866" Type="http://schemas.openxmlformats.org/officeDocument/2006/relationships/worksheet" Target="worksheets/sheet1866.xml"/><Relationship Id="rId1865" Type="http://schemas.openxmlformats.org/officeDocument/2006/relationships/worksheet" Target="worksheets/sheet1865.xml"/><Relationship Id="rId1864" Type="http://schemas.openxmlformats.org/officeDocument/2006/relationships/worksheet" Target="worksheets/sheet1864.xml"/><Relationship Id="rId1863" Type="http://schemas.openxmlformats.org/officeDocument/2006/relationships/worksheet" Target="worksheets/sheet1863.xml"/><Relationship Id="rId1862" Type="http://schemas.openxmlformats.org/officeDocument/2006/relationships/worksheet" Target="worksheets/sheet1862.xml"/><Relationship Id="rId1861" Type="http://schemas.openxmlformats.org/officeDocument/2006/relationships/worksheet" Target="worksheets/sheet1861.xml"/><Relationship Id="rId1860" Type="http://schemas.openxmlformats.org/officeDocument/2006/relationships/worksheet" Target="worksheets/sheet1860.xml"/><Relationship Id="rId186" Type="http://schemas.openxmlformats.org/officeDocument/2006/relationships/worksheet" Target="worksheets/sheet186.xml"/><Relationship Id="rId1859" Type="http://schemas.openxmlformats.org/officeDocument/2006/relationships/worksheet" Target="worksheets/sheet1859.xml"/><Relationship Id="rId1858" Type="http://schemas.openxmlformats.org/officeDocument/2006/relationships/worksheet" Target="worksheets/sheet1858.xml"/><Relationship Id="rId1857" Type="http://schemas.openxmlformats.org/officeDocument/2006/relationships/worksheet" Target="worksheets/sheet1857.xml"/><Relationship Id="rId1856" Type="http://schemas.openxmlformats.org/officeDocument/2006/relationships/worksheet" Target="worksheets/sheet1856.xml"/><Relationship Id="rId1855" Type="http://schemas.openxmlformats.org/officeDocument/2006/relationships/worksheet" Target="worksheets/sheet1855.xml"/><Relationship Id="rId1854" Type="http://schemas.openxmlformats.org/officeDocument/2006/relationships/worksheet" Target="worksheets/sheet1854.xml"/><Relationship Id="rId1853" Type="http://schemas.openxmlformats.org/officeDocument/2006/relationships/worksheet" Target="worksheets/sheet1853.xml"/><Relationship Id="rId1852" Type="http://schemas.openxmlformats.org/officeDocument/2006/relationships/worksheet" Target="worksheets/sheet1852.xml"/><Relationship Id="rId1851" Type="http://schemas.openxmlformats.org/officeDocument/2006/relationships/worksheet" Target="worksheets/sheet1851.xml"/><Relationship Id="rId1850" Type="http://schemas.openxmlformats.org/officeDocument/2006/relationships/worksheet" Target="worksheets/sheet1850.xml"/><Relationship Id="rId185" Type="http://schemas.openxmlformats.org/officeDocument/2006/relationships/worksheet" Target="worksheets/sheet185.xml"/><Relationship Id="rId1849" Type="http://schemas.openxmlformats.org/officeDocument/2006/relationships/worksheet" Target="worksheets/sheet1849.xml"/><Relationship Id="rId1848" Type="http://schemas.openxmlformats.org/officeDocument/2006/relationships/worksheet" Target="worksheets/sheet1848.xml"/><Relationship Id="rId1847" Type="http://schemas.openxmlformats.org/officeDocument/2006/relationships/worksheet" Target="worksheets/sheet1847.xml"/><Relationship Id="rId1846" Type="http://schemas.openxmlformats.org/officeDocument/2006/relationships/worksheet" Target="worksheets/sheet1846.xml"/><Relationship Id="rId1845" Type="http://schemas.openxmlformats.org/officeDocument/2006/relationships/worksheet" Target="worksheets/sheet1845.xml"/><Relationship Id="rId1844" Type="http://schemas.openxmlformats.org/officeDocument/2006/relationships/worksheet" Target="worksheets/sheet1844.xml"/><Relationship Id="rId1843" Type="http://schemas.openxmlformats.org/officeDocument/2006/relationships/worksheet" Target="worksheets/sheet1843.xml"/><Relationship Id="rId1842" Type="http://schemas.openxmlformats.org/officeDocument/2006/relationships/worksheet" Target="worksheets/sheet1842.xml"/><Relationship Id="rId1841" Type="http://schemas.openxmlformats.org/officeDocument/2006/relationships/worksheet" Target="worksheets/sheet1841.xml"/><Relationship Id="rId1840" Type="http://schemas.openxmlformats.org/officeDocument/2006/relationships/worksheet" Target="worksheets/sheet1840.xml"/><Relationship Id="rId184" Type="http://schemas.openxmlformats.org/officeDocument/2006/relationships/worksheet" Target="worksheets/sheet184.xml"/><Relationship Id="rId1839" Type="http://schemas.openxmlformats.org/officeDocument/2006/relationships/worksheet" Target="worksheets/sheet1839.xml"/><Relationship Id="rId1838" Type="http://schemas.openxmlformats.org/officeDocument/2006/relationships/worksheet" Target="worksheets/sheet1838.xml"/><Relationship Id="rId1837" Type="http://schemas.openxmlformats.org/officeDocument/2006/relationships/worksheet" Target="worksheets/sheet1837.xml"/><Relationship Id="rId1836" Type="http://schemas.openxmlformats.org/officeDocument/2006/relationships/worksheet" Target="worksheets/sheet1836.xml"/><Relationship Id="rId1835" Type="http://schemas.openxmlformats.org/officeDocument/2006/relationships/worksheet" Target="worksheets/sheet1835.xml"/><Relationship Id="rId1834" Type="http://schemas.openxmlformats.org/officeDocument/2006/relationships/worksheet" Target="worksheets/sheet1834.xml"/><Relationship Id="rId1833" Type="http://schemas.openxmlformats.org/officeDocument/2006/relationships/worksheet" Target="worksheets/sheet1833.xml"/><Relationship Id="rId1832" Type="http://schemas.openxmlformats.org/officeDocument/2006/relationships/worksheet" Target="worksheets/sheet1832.xml"/><Relationship Id="rId1831" Type="http://schemas.openxmlformats.org/officeDocument/2006/relationships/worksheet" Target="worksheets/sheet1831.xml"/><Relationship Id="rId1830" Type="http://schemas.openxmlformats.org/officeDocument/2006/relationships/worksheet" Target="worksheets/sheet1830.xml"/><Relationship Id="rId183" Type="http://schemas.openxmlformats.org/officeDocument/2006/relationships/worksheet" Target="worksheets/sheet183.xml"/><Relationship Id="rId1829" Type="http://schemas.openxmlformats.org/officeDocument/2006/relationships/worksheet" Target="worksheets/sheet1829.xml"/><Relationship Id="rId1828" Type="http://schemas.openxmlformats.org/officeDocument/2006/relationships/worksheet" Target="worksheets/sheet1828.xml"/><Relationship Id="rId1827" Type="http://schemas.openxmlformats.org/officeDocument/2006/relationships/worksheet" Target="worksheets/sheet1827.xml"/><Relationship Id="rId1826" Type="http://schemas.openxmlformats.org/officeDocument/2006/relationships/worksheet" Target="worksheets/sheet1826.xml"/><Relationship Id="rId1825" Type="http://schemas.openxmlformats.org/officeDocument/2006/relationships/worksheet" Target="worksheets/sheet1825.xml"/><Relationship Id="rId1824" Type="http://schemas.openxmlformats.org/officeDocument/2006/relationships/worksheet" Target="worksheets/sheet1824.xml"/><Relationship Id="rId1823" Type="http://schemas.openxmlformats.org/officeDocument/2006/relationships/worksheet" Target="worksheets/sheet1823.xml"/><Relationship Id="rId1822" Type="http://schemas.openxmlformats.org/officeDocument/2006/relationships/worksheet" Target="worksheets/sheet1822.xml"/><Relationship Id="rId1821" Type="http://schemas.openxmlformats.org/officeDocument/2006/relationships/worksheet" Target="worksheets/sheet1821.xml"/><Relationship Id="rId1820" Type="http://schemas.openxmlformats.org/officeDocument/2006/relationships/worksheet" Target="worksheets/sheet1820.xml"/><Relationship Id="rId182" Type="http://schemas.openxmlformats.org/officeDocument/2006/relationships/worksheet" Target="worksheets/sheet182.xml"/><Relationship Id="rId1819" Type="http://schemas.openxmlformats.org/officeDocument/2006/relationships/worksheet" Target="worksheets/sheet1819.xml"/><Relationship Id="rId1818" Type="http://schemas.openxmlformats.org/officeDocument/2006/relationships/worksheet" Target="worksheets/sheet1818.xml"/><Relationship Id="rId1817" Type="http://schemas.openxmlformats.org/officeDocument/2006/relationships/worksheet" Target="worksheets/sheet1817.xml"/><Relationship Id="rId1816" Type="http://schemas.openxmlformats.org/officeDocument/2006/relationships/worksheet" Target="worksheets/sheet1816.xml"/><Relationship Id="rId1815" Type="http://schemas.openxmlformats.org/officeDocument/2006/relationships/worksheet" Target="worksheets/sheet1815.xml"/><Relationship Id="rId1814" Type="http://schemas.openxmlformats.org/officeDocument/2006/relationships/worksheet" Target="worksheets/sheet1814.xml"/><Relationship Id="rId1813" Type="http://schemas.openxmlformats.org/officeDocument/2006/relationships/worksheet" Target="worksheets/sheet1813.xml"/><Relationship Id="rId1812" Type="http://schemas.openxmlformats.org/officeDocument/2006/relationships/worksheet" Target="worksheets/sheet1812.xml"/><Relationship Id="rId1811" Type="http://schemas.openxmlformats.org/officeDocument/2006/relationships/worksheet" Target="worksheets/sheet1811.xml"/><Relationship Id="rId1810" Type="http://schemas.openxmlformats.org/officeDocument/2006/relationships/worksheet" Target="worksheets/sheet1810.xml"/><Relationship Id="rId181" Type="http://schemas.openxmlformats.org/officeDocument/2006/relationships/worksheet" Target="worksheets/sheet181.xml"/><Relationship Id="rId1809" Type="http://schemas.openxmlformats.org/officeDocument/2006/relationships/worksheet" Target="worksheets/sheet1809.xml"/><Relationship Id="rId1808" Type="http://schemas.openxmlformats.org/officeDocument/2006/relationships/worksheet" Target="worksheets/sheet1808.xml"/><Relationship Id="rId1807" Type="http://schemas.openxmlformats.org/officeDocument/2006/relationships/worksheet" Target="worksheets/sheet1807.xml"/><Relationship Id="rId1806" Type="http://schemas.openxmlformats.org/officeDocument/2006/relationships/worksheet" Target="worksheets/sheet1806.xml"/><Relationship Id="rId1805" Type="http://schemas.openxmlformats.org/officeDocument/2006/relationships/worksheet" Target="worksheets/sheet1805.xml"/><Relationship Id="rId1804" Type="http://schemas.openxmlformats.org/officeDocument/2006/relationships/worksheet" Target="worksheets/sheet1804.xml"/><Relationship Id="rId1803" Type="http://schemas.openxmlformats.org/officeDocument/2006/relationships/worksheet" Target="worksheets/sheet1803.xml"/><Relationship Id="rId1802" Type="http://schemas.openxmlformats.org/officeDocument/2006/relationships/worksheet" Target="worksheets/sheet1802.xml"/><Relationship Id="rId1801" Type="http://schemas.openxmlformats.org/officeDocument/2006/relationships/worksheet" Target="worksheets/sheet1801.xml"/><Relationship Id="rId1800" Type="http://schemas.openxmlformats.org/officeDocument/2006/relationships/worksheet" Target="worksheets/sheet1800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9" Type="http://schemas.openxmlformats.org/officeDocument/2006/relationships/worksheet" Target="worksheets/sheet1799.xml"/><Relationship Id="rId1798" Type="http://schemas.openxmlformats.org/officeDocument/2006/relationships/worksheet" Target="worksheets/sheet1798.xml"/><Relationship Id="rId1797" Type="http://schemas.openxmlformats.org/officeDocument/2006/relationships/worksheet" Target="worksheets/sheet1797.xml"/><Relationship Id="rId1796" Type="http://schemas.openxmlformats.org/officeDocument/2006/relationships/worksheet" Target="worksheets/sheet1796.xml"/><Relationship Id="rId1795" Type="http://schemas.openxmlformats.org/officeDocument/2006/relationships/worksheet" Target="worksheets/sheet1795.xml"/><Relationship Id="rId1794" Type="http://schemas.openxmlformats.org/officeDocument/2006/relationships/worksheet" Target="worksheets/sheet1794.xml"/><Relationship Id="rId1793" Type="http://schemas.openxmlformats.org/officeDocument/2006/relationships/worksheet" Target="worksheets/sheet1793.xml"/><Relationship Id="rId1792" Type="http://schemas.openxmlformats.org/officeDocument/2006/relationships/worksheet" Target="worksheets/sheet1792.xml"/><Relationship Id="rId1791" Type="http://schemas.openxmlformats.org/officeDocument/2006/relationships/worksheet" Target="worksheets/sheet1791.xml"/><Relationship Id="rId1790" Type="http://schemas.openxmlformats.org/officeDocument/2006/relationships/worksheet" Target="worksheets/sheet1790.xml"/><Relationship Id="rId179" Type="http://schemas.openxmlformats.org/officeDocument/2006/relationships/worksheet" Target="worksheets/sheet179.xml"/><Relationship Id="rId1789" Type="http://schemas.openxmlformats.org/officeDocument/2006/relationships/worksheet" Target="worksheets/sheet1789.xml"/><Relationship Id="rId1788" Type="http://schemas.openxmlformats.org/officeDocument/2006/relationships/worksheet" Target="worksheets/sheet1788.xml"/><Relationship Id="rId1787" Type="http://schemas.openxmlformats.org/officeDocument/2006/relationships/worksheet" Target="worksheets/sheet1787.xml"/><Relationship Id="rId1786" Type="http://schemas.openxmlformats.org/officeDocument/2006/relationships/worksheet" Target="worksheets/sheet1786.xml"/><Relationship Id="rId1785" Type="http://schemas.openxmlformats.org/officeDocument/2006/relationships/worksheet" Target="worksheets/sheet1785.xml"/><Relationship Id="rId1784" Type="http://schemas.openxmlformats.org/officeDocument/2006/relationships/worksheet" Target="worksheets/sheet1784.xml"/><Relationship Id="rId1783" Type="http://schemas.openxmlformats.org/officeDocument/2006/relationships/worksheet" Target="worksheets/sheet1783.xml"/><Relationship Id="rId1782" Type="http://schemas.openxmlformats.org/officeDocument/2006/relationships/worksheet" Target="worksheets/sheet1782.xml"/><Relationship Id="rId1781" Type="http://schemas.openxmlformats.org/officeDocument/2006/relationships/worksheet" Target="worksheets/sheet1781.xml"/><Relationship Id="rId1780" Type="http://schemas.openxmlformats.org/officeDocument/2006/relationships/worksheet" Target="worksheets/sheet1780.xml"/><Relationship Id="rId178" Type="http://schemas.openxmlformats.org/officeDocument/2006/relationships/worksheet" Target="worksheets/sheet178.xml"/><Relationship Id="rId1779" Type="http://schemas.openxmlformats.org/officeDocument/2006/relationships/worksheet" Target="worksheets/sheet1779.xml"/><Relationship Id="rId1778" Type="http://schemas.openxmlformats.org/officeDocument/2006/relationships/worksheet" Target="worksheets/sheet1778.xml"/><Relationship Id="rId1777" Type="http://schemas.openxmlformats.org/officeDocument/2006/relationships/worksheet" Target="worksheets/sheet1777.xml"/><Relationship Id="rId1776" Type="http://schemas.openxmlformats.org/officeDocument/2006/relationships/worksheet" Target="worksheets/sheet1776.xml"/><Relationship Id="rId1775" Type="http://schemas.openxmlformats.org/officeDocument/2006/relationships/worksheet" Target="worksheets/sheet1775.xml"/><Relationship Id="rId1774" Type="http://schemas.openxmlformats.org/officeDocument/2006/relationships/worksheet" Target="worksheets/sheet1774.xml"/><Relationship Id="rId1773" Type="http://schemas.openxmlformats.org/officeDocument/2006/relationships/worksheet" Target="worksheets/sheet1773.xml"/><Relationship Id="rId1772" Type="http://schemas.openxmlformats.org/officeDocument/2006/relationships/worksheet" Target="worksheets/sheet1772.xml"/><Relationship Id="rId1771" Type="http://schemas.openxmlformats.org/officeDocument/2006/relationships/worksheet" Target="worksheets/sheet1771.xml"/><Relationship Id="rId1770" Type="http://schemas.openxmlformats.org/officeDocument/2006/relationships/worksheet" Target="worksheets/sheet1770.xml"/><Relationship Id="rId177" Type="http://schemas.openxmlformats.org/officeDocument/2006/relationships/worksheet" Target="worksheets/sheet177.xml"/><Relationship Id="rId1769" Type="http://schemas.openxmlformats.org/officeDocument/2006/relationships/worksheet" Target="worksheets/sheet1769.xml"/><Relationship Id="rId1768" Type="http://schemas.openxmlformats.org/officeDocument/2006/relationships/worksheet" Target="worksheets/sheet1768.xml"/><Relationship Id="rId1767" Type="http://schemas.openxmlformats.org/officeDocument/2006/relationships/worksheet" Target="worksheets/sheet1767.xml"/><Relationship Id="rId1766" Type="http://schemas.openxmlformats.org/officeDocument/2006/relationships/worksheet" Target="worksheets/sheet1766.xml"/><Relationship Id="rId1765" Type="http://schemas.openxmlformats.org/officeDocument/2006/relationships/worksheet" Target="worksheets/sheet1765.xml"/><Relationship Id="rId1764" Type="http://schemas.openxmlformats.org/officeDocument/2006/relationships/worksheet" Target="worksheets/sheet1764.xml"/><Relationship Id="rId1763" Type="http://schemas.openxmlformats.org/officeDocument/2006/relationships/worksheet" Target="worksheets/sheet1763.xml"/><Relationship Id="rId1762" Type="http://schemas.openxmlformats.org/officeDocument/2006/relationships/worksheet" Target="worksheets/sheet1762.xml"/><Relationship Id="rId1761" Type="http://schemas.openxmlformats.org/officeDocument/2006/relationships/worksheet" Target="worksheets/sheet1761.xml"/><Relationship Id="rId1760" Type="http://schemas.openxmlformats.org/officeDocument/2006/relationships/worksheet" Target="worksheets/sheet1760.xml"/><Relationship Id="rId176" Type="http://schemas.openxmlformats.org/officeDocument/2006/relationships/worksheet" Target="worksheets/sheet176.xml"/><Relationship Id="rId1759" Type="http://schemas.openxmlformats.org/officeDocument/2006/relationships/worksheet" Target="worksheets/sheet1759.xml"/><Relationship Id="rId1758" Type="http://schemas.openxmlformats.org/officeDocument/2006/relationships/worksheet" Target="worksheets/sheet1758.xml"/><Relationship Id="rId1757" Type="http://schemas.openxmlformats.org/officeDocument/2006/relationships/worksheet" Target="worksheets/sheet1757.xml"/><Relationship Id="rId1756" Type="http://schemas.openxmlformats.org/officeDocument/2006/relationships/worksheet" Target="worksheets/sheet1756.xml"/><Relationship Id="rId1755" Type="http://schemas.openxmlformats.org/officeDocument/2006/relationships/worksheet" Target="worksheets/sheet1755.xml"/><Relationship Id="rId1754" Type="http://schemas.openxmlformats.org/officeDocument/2006/relationships/worksheet" Target="worksheets/sheet1754.xml"/><Relationship Id="rId1753" Type="http://schemas.openxmlformats.org/officeDocument/2006/relationships/worksheet" Target="worksheets/sheet1753.xml"/><Relationship Id="rId1752" Type="http://schemas.openxmlformats.org/officeDocument/2006/relationships/worksheet" Target="worksheets/sheet1752.xml"/><Relationship Id="rId1751" Type="http://schemas.openxmlformats.org/officeDocument/2006/relationships/worksheet" Target="worksheets/sheet1751.xml"/><Relationship Id="rId1750" Type="http://schemas.openxmlformats.org/officeDocument/2006/relationships/worksheet" Target="worksheets/sheet1750.xml"/><Relationship Id="rId175" Type="http://schemas.openxmlformats.org/officeDocument/2006/relationships/worksheet" Target="worksheets/sheet175.xml"/><Relationship Id="rId1749" Type="http://schemas.openxmlformats.org/officeDocument/2006/relationships/worksheet" Target="worksheets/sheet1749.xml"/><Relationship Id="rId1748" Type="http://schemas.openxmlformats.org/officeDocument/2006/relationships/worksheet" Target="worksheets/sheet1748.xml"/><Relationship Id="rId1747" Type="http://schemas.openxmlformats.org/officeDocument/2006/relationships/worksheet" Target="worksheets/sheet1747.xml"/><Relationship Id="rId1746" Type="http://schemas.openxmlformats.org/officeDocument/2006/relationships/worksheet" Target="worksheets/sheet1746.xml"/><Relationship Id="rId1745" Type="http://schemas.openxmlformats.org/officeDocument/2006/relationships/worksheet" Target="worksheets/sheet1745.xml"/><Relationship Id="rId1744" Type="http://schemas.openxmlformats.org/officeDocument/2006/relationships/worksheet" Target="worksheets/sheet1744.xml"/><Relationship Id="rId1743" Type="http://schemas.openxmlformats.org/officeDocument/2006/relationships/worksheet" Target="worksheets/sheet1743.xml"/><Relationship Id="rId1742" Type="http://schemas.openxmlformats.org/officeDocument/2006/relationships/worksheet" Target="worksheets/sheet1742.xml"/><Relationship Id="rId1741" Type="http://schemas.openxmlformats.org/officeDocument/2006/relationships/worksheet" Target="worksheets/sheet1741.xml"/><Relationship Id="rId1740" Type="http://schemas.openxmlformats.org/officeDocument/2006/relationships/worksheet" Target="worksheets/sheet1740.xml"/><Relationship Id="rId174" Type="http://schemas.openxmlformats.org/officeDocument/2006/relationships/worksheet" Target="worksheets/sheet174.xml"/><Relationship Id="rId1739" Type="http://schemas.openxmlformats.org/officeDocument/2006/relationships/worksheet" Target="worksheets/sheet1739.xml"/><Relationship Id="rId1738" Type="http://schemas.openxmlformats.org/officeDocument/2006/relationships/worksheet" Target="worksheets/sheet1738.xml"/><Relationship Id="rId1737" Type="http://schemas.openxmlformats.org/officeDocument/2006/relationships/worksheet" Target="worksheets/sheet1737.xml"/><Relationship Id="rId1736" Type="http://schemas.openxmlformats.org/officeDocument/2006/relationships/worksheet" Target="worksheets/sheet1736.xml"/><Relationship Id="rId1735" Type="http://schemas.openxmlformats.org/officeDocument/2006/relationships/worksheet" Target="worksheets/sheet1735.xml"/><Relationship Id="rId1734" Type="http://schemas.openxmlformats.org/officeDocument/2006/relationships/worksheet" Target="worksheets/sheet1734.xml"/><Relationship Id="rId1733" Type="http://schemas.openxmlformats.org/officeDocument/2006/relationships/worksheet" Target="worksheets/sheet1733.xml"/><Relationship Id="rId1732" Type="http://schemas.openxmlformats.org/officeDocument/2006/relationships/worksheet" Target="worksheets/sheet1732.xml"/><Relationship Id="rId1731" Type="http://schemas.openxmlformats.org/officeDocument/2006/relationships/worksheet" Target="worksheets/sheet1731.xml"/><Relationship Id="rId1730" Type="http://schemas.openxmlformats.org/officeDocument/2006/relationships/worksheet" Target="worksheets/sheet1730.xml"/><Relationship Id="rId173" Type="http://schemas.openxmlformats.org/officeDocument/2006/relationships/worksheet" Target="worksheets/sheet173.xml"/><Relationship Id="rId1729" Type="http://schemas.openxmlformats.org/officeDocument/2006/relationships/worksheet" Target="worksheets/sheet1729.xml"/><Relationship Id="rId1728" Type="http://schemas.openxmlformats.org/officeDocument/2006/relationships/worksheet" Target="worksheets/sheet1728.xml"/><Relationship Id="rId1727" Type="http://schemas.openxmlformats.org/officeDocument/2006/relationships/worksheet" Target="worksheets/sheet1727.xml"/><Relationship Id="rId1726" Type="http://schemas.openxmlformats.org/officeDocument/2006/relationships/worksheet" Target="worksheets/sheet1726.xml"/><Relationship Id="rId1725" Type="http://schemas.openxmlformats.org/officeDocument/2006/relationships/worksheet" Target="worksheets/sheet1725.xml"/><Relationship Id="rId1724" Type="http://schemas.openxmlformats.org/officeDocument/2006/relationships/worksheet" Target="worksheets/sheet1724.xml"/><Relationship Id="rId1723" Type="http://schemas.openxmlformats.org/officeDocument/2006/relationships/worksheet" Target="worksheets/sheet1723.xml"/><Relationship Id="rId1722" Type="http://schemas.openxmlformats.org/officeDocument/2006/relationships/worksheet" Target="worksheets/sheet1722.xml"/><Relationship Id="rId1721" Type="http://schemas.openxmlformats.org/officeDocument/2006/relationships/worksheet" Target="worksheets/sheet1721.xml"/><Relationship Id="rId1720" Type="http://schemas.openxmlformats.org/officeDocument/2006/relationships/worksheet" Target="worksheets/sheet1720.xml"/><Relationship Id="rId172" Type="http://schemas.openxmlformats.org/officeDocument/2006/relationships/worksheet" Target="worksheets/sheet172.xml"/><Relationship Id="rId1719" Type="http://schemas.openxmlformats.org/officeDocument/2006/relationships/worksheet" Target="worksheets/sheet1719.xml"/><Relationship Id="rId1718" Type="http://schemas.openxmlformats.org/officeDocument/2006/relationships/worksheet" Target="worksheets/sheet1718.xml"/><Relationship Id="rId1717" Type="http://schemas.openxmlformats.org/officeDocument/2006/relationships/worksheet" Target="worksheets/sheet1717.xml"/><Relationship Id="rId1716" Type="http://schemas.openxmlformats.org/officeDocument/2006/relationships/worksheet" Target="worksheets/sheet1716.xml"/><Relationship Id="rId1715" Type="http://schemas.openxmlformats.org/officeDocument/2006/relationships/worksheet" Target="worksheets/sheet1715.xml"/><Relationship Id="rId1714" Type="http://schemas.openxmlformats.org/officeDocument/2006/relationships/worksheet" Target="worksheets/sheet1714.xml"/><Relationship Id="rId1713" Type="http://schemas.openxmlformats.org/officeDocument/2006/relationships/worksheet" Target="worksheets/sheet1713.xml"/><Relationship Id="rId1712" Type="http://schemas.openxmlformats.org/officeDocument/2006/relationships/worksheet" Target="worksheets/sheet1712.xml"/><Relationship Id="rId1711" Type="http://schemas.openxmlformats.org/officeDocument/2006/relationships/worksheet" Target="worksheets/sheet1711.xml"/><Relationship Id="rId1710" Type="http://schemas.openxmlformats.org/officeDocument/2006/relationships/worksheet" Target="worksheets/sheet1710.xml"/><Relationship Id="rId171" Type="http://schemas.openxmlformats.org/officeDocument/2006/relationships/worksheet" Target="worksheets/sheet171.xml"/><Relationship Id="rId1709" Type="http://schemas.openxmlformats.org/officeDocument/2006/relationships/worksheet" Target="worksheets/sheet1709.xml"/><Relationship Id="rId1708" Type="http://schemas.openxmlformats.org/officeDocument/2006/relationships/worksheet" Target="worksheets/sheet1708.xml"/><Relationship Id="rId1707" Type="http://schemas.openxmlformats.org/officeDocument/2006/relationships/worksheet" Target="worksheets/sheet1707.xml"/><Relationship Id="rId1706" Type="http://schemas.openxmlformats.org/officeDocument/2006/relationships/worksheet" Target="worksheets/sheet1706.xml"/><Relationship Id="rId1705" Type="http://schemas.openxmlformats.org/officeDocument/2006/relationships/worksheet" Target="worksheets/sheet1705.xml"/><Relationship Id="rId1704" Type="http://schemas.openxmlformats.org/officeDocument/2006/relationships/worksheet" Target="worksheets/sheet1704.xml"/><Relationship Id="rId1703" Type="http://schemas.openxmlformats.org/officeDocument/2006/relationships/worksheet" Target="worksheets/sheet1703.xml"/><Relationship Id="rId1702" Type="http://schemas.openxmlformats.org/officeDocument/2006/relationships/worksheet" Target="worksheets/sheet1702.xml"/><Relationship Id="rId1701" Type="http://schemas.openxmlformats.org/officeDocument/2006/relationships/worksheet" Target="worksheets/sheet1701.xml"/><Relationship Id="rId1700" Type="http://schemas.openxmlformats.org/officeDocument/2006/relationships/worksheet" Target="worksheets/sheet1700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9" Type="http://schemas.openxmlformats.org/officeDocument/2006/relationships/worksheet" Target="worksheets/sheet1699.xml"/><Relationship Id="rId1698" Type="http://schemas.openxmlformats.org/officeDocument/2006/relationships/worksheet" Target="worksheets/sheet1698.xml"/><Relationship Id="rId1697" Type="http://schemas.openxmlformats.org/officeDocument/2006/relationships/worksheet" Target="worksheets/sheet1697.xml"/><Relationship Id="rId1696" Type="http://schemas.openxmlformats.org/officeDocument/2006/relationships/worksheet" Target="worksheets/sheet1696.xml"/><Relationship Id="rId1695" Type="http://schemas.openxmlformats.org/officeDocument/2006/relationships/worksheet" Target="worksheets/sheet1695.xml"/><Relationship Id="rId1694" Type="http://schemas.openxmlformats.org/officeDocument/2006/relationships/worksheet" Target="worksheets/sheet1694.xml"/><Relationship Id="rId1693" Type="http://schemas.openxmlformats.org/officeDocument/2006/relationships/worksheet" Target="worksheets/sheet1693.xml"/><Relationship Id="rId1692" Type="http://schemas.openxmlformats.org/officeDocument/2006/relationships/worksheet" Target="worksheets/sheet1692.xml"/><Relationship Id="rId1691" Type="http://schemas.openxmlformats.org/officeDocument/2006/relationships/worksheet" Target="worksheets/sheet1691.xml"/><Relationship Id="rId1690" Type="http://schemas.openxmlformats.org/officeDocument/2006/relationships/worksheet" Target="worksheets/sheet1690.xml"/><Relationship Id="rId169" Type="http://schemas.openxmlformats.org/officeDocument/2006/relationships/worksheet" Target="worksheets/sheet169.xml"/><Relationship Id="rId1689" Type="http://schemas.openxmlformats.org/officeDocument/2006/relationships/worksheet" Target="worksheets/sheet1689.xml"/><Relationship Id="rId1688" Type="http://schemas.openxmlformats.org/officeDocument/2006/relationships/worksheet" Target="worksheets/sheet1688.xml"/><Relationship Id="rId1687" Type="http://schemas.openxmlformats.org/officeDocument/2006/relationships/worksheet" Target="worksheets/sheet1687.xml"/><Relationship Id="rId1686" Type="http://schemas.openxmlformats.org/officeDocument/2006/relationships/worksheet" Target="worksheets/sheet1686.xml"/><Relationship Id="rId1685" Type="http://schemas.openxmlformats.org/officeDocument/2006/relationships/worksheet" Target="worksheets/sheet1685.xml"/><Relationship Id="rId1684" Type="http://schemas.openxmlformats.org/officeDocument/2006/relationships/worksheet" Target="worksheets/sheet1684.xml"/><Relationship Id="rId1683" Type="http://schemas.openxmlformats.org/officeDocument/2006/relationships/worksheet" Target="worksheets/sheet1683.xml"/><Relationship Id="rId1682" Type="http://schemas.openxmlformats.org/officeDocument/2006/relationships/worksheet" Target="worksheets/sheet1682.xml"/><Relationship Id="rId1681" Type="http://schemas.openxmlformats.org/officeDocument/2006/relationships/worksheet" Target="worksheets/sheet1681.xml"/><Relationship Id="rId1680" Type="http://schemas.openxmlformats.org/officeDocument/2006/relationships/worksheet" Target="worksheets/sheet1680.xml"/><Relationship Id="rId168" Type="http://schemas.openxmlformats.org/officeDocument/2006/relationships/worksheet" Target="worksheets/sheet168.xml"/><Relationship Id="rId1679" Type="http://schemas.openxmlformats.org/officeDocument/2006/relationships/worksheet" Target="worksheets/sheet1679.xml"/><Relationship Id="rId1678" Type="http://schemas.openxmlformats.org/officeDocument/2006/relationships/worksheet" Target="worksheets/sheet1678.xml"/><Relationship Id="rId1677" Type="http://schemas.openxmlformats.org/officeDocument/2006/relationships/worksheet" Target="worksheets/sheet1677.xml"/><Relationship Id="rId1676" Type="http://schemas.openxmlformats.org/officeDocument/2006/relationships/worksheet" Target="worksheets/sheet1676.xml"/><Relationship Id="rId1675" Type="http://schemas.openxmlformats.org/officeDocument/2006/relationships/worksheet" Target="worksheets/sheet1675.xml"/><Relationship Id="rId1674" Type="http://schemas.openxmlformats.org/officeDocument/2006/relationships/worksheet" Target="worksheets/sheet1674.xml"/><Relationship Id="rId1673" Type="http://schemas.openxmlformats.org/officeDocument/2006/relationships/worksheet" Target="worksheets/sheet1673.xml"/><Relationship Id="rId1672" Type="http://schemas.openxmlformats.org/officeDocument/2006/relationships/worksheet" Target="worksheets/sheet1672.xml"/><Relationship Id="rId1671" Type="http://schemas.openxmlformats.org/officeDocument/2006/relationships/worksheet" Target="worksheets/sheet1671.xml"/><Relationship Id="rId1670" Type="http://schemas.openxmlformats.org/officeDocument/2006/relationships/worksheet" Target="worksheets/sheet1670.xml"/><Relationship Id="rId167" Type="http://schemas.openxmlformats.org/officeDocument/2006/relationships/worksheet" Target="worksheets/sheet167.xml"/><Relationship Id="rId1669" Type="http://schemas.openxmlformats.org/officeDocument/2006/relationships/worksheet" Target="worksheets/sheet1669.xml"/><Relationship Id="rId1668" Type="http://schemas.openxmlformats.org/officeDocument/2006/relationships/worksheet" Target="worksheets/sheet1668.xml"/><Relationship Id="rId1667" Type="http://schemas.openxmlformats.org/officeDocument/2006/relationships/worksheet" Target="worksheets/sheet1667.xml"/><Relationship Id="rId1666" Type="http://schemas.openxmlformats.org/officeDocument/2006/relationships/worksheet" Target="worksheets/sheet1666.xml"/><Relationship Id="rId1665" Type="http://schemas.openxmlformats.org/officeDocument/2006/relationships/worksheet" Target="worksheets/sheet1665.xml"/><Relationship Id="rId1664" Type="http://schemas.openxmlformats.org/officeDocument/2006/relationships/worksheet" Target="worksheets/sheet1664.xml"/><Relationship Id="rId1663" Type="http://schemas.openxmlformats.org/officeDocument/2006/relationships/worksheet" Target="worksheets/sheet1663.xml"/><Relationship Id="rId1662" Type="http://schemas.openxmlformats.org/officeDocument/2006/relationships/worksheet" Target="worksheets/sheet1662.xml"/><Relationship Id="rId1661" Type="http://schemas.openxmlformats.org/officeDocument/2006/relationships/worksheet" Target="worksheets/sheet1661.xml"/><Relationship Id="rId1660" Type="http://schemas.openxmlformats.org/officeDocument/2006/relationships/worksheet" Target="worksheets/sheet1660.xml"/><Relationship Id="rId166" Type="http://schemas.openxmlformats.org/officeDocument/2006/relationships/worksheet" Target="worksheets/sheet166.xml"/><Relationship Id="rId1659" Type="http://schemas.openxmlformats.org/officeDocument/2006/relationships/worksheet" Target="worksheets/sheet1659.xml"/><Relationship Id="rId1658" Type="http://schemas.openxmlformats.org/officeDocument/2006/relationships/worksheet" Target="worksheets/sheet1658.xml"/><Relationship Id="rId1657" Type="http://schemas.openxmlformats.org/officeDocument/2006/relationships/worksheet" Target="worksheets/sheet1657.xml"/><Relationship Id="rId1656" Type="http://schemas.openxmlformats.org/officeDocument/2006/relationships/worksheet" Target="worksheets/sheet1656.xml"/><Relationship Id="rId1655" Type="http://schemas.openxmlformats.org/officeDocument/2006/relationships/worksheet" Target="worksheets/sheet1655.xml"/><Relationship Id="rId1654" Type="http://schemas.openxmlformats.org/officeDocument/2006/relationships/worksheet" Target="worksheets/sheet1654.xml"/><Relationship Id="rId1653" Type="http://schemas.openxmlformats.org/officeDocument/2006/relationships/worksheet" Target="worksheets/sheet1653.xml"/><Relationship Id="rId1652" Type="http://schemas.openxmlformats.org/officeDocument/2006/relationships/worksheet" Target="worksheets/sheet1652.xml"/><Relationship Id="rId1651" Type="http://schemas.openxmlformats.org/officeDocument/2006/relationships/worksheet" Target="worksheets/sheet1651.xml"/><Relationship Id="rId1650" Type="http://schemas.openxmlformats.org/officeDocument/2006/relationships/worksheet" Target="worksheets/sheet1650.xml"/><Relationship Id="rId165" Type="http://schemas.openxmlformats.org/officeDocument/2006/relationships/worksheet" Target="worksheets/sheet165.xml"/><Relationship Id="rId1649" Type="http://schemas.openxmlformats.org/officeDocument/2006/relationships/worksheet" Target="worksheets/sheet1649.xml"/><Relationship Id="rId1648" Type="http://schemas.openxmlformats.org/officeDocument/2006/relationships/worksheet" Target="worksheets/sheet1648.xml"/><Relationship Id="rId1647" Type="http://schemas.openxmlformats.org/officeDocument/2006/relationships/worksheet" Target="worksheets/sheet1647.xml"/><Relationship Id="rId1646" Type="http://schemas.openxmlformats.org/officeDocument/2006/relationships/worksheet" Target="worksheets/sheet1646.xml"/><Relationship Id="rId1645" Type="http://schemas.openxmlformats.org/officeDocument/2006/relationships/worksheet" Target="worksheets/sheet1645.xml"/><Relationship Id="rId1644" Type="http://schemas.openxmlformats.org/officeDocument/2006/relationships/worksheet" Target="worksheets/sheet1644.xml"/><Relationship Id="rId1643" Type="http://schemas.openxmlformats.org/officeDocument/2006/relationships/worksheet" Target="worksheets/sheet1643.xml"/><Relationship Id="rId1642" Type="http://schemas.openxmlformats.org/officeDocument/2006/relationships/worksheet" Target="worksheets/sheet1642.xml"/><Relationship Id="rId1641" Type="http://schemas.openxmlformats.org/officeDocument/2006/relationships/worksheet" Target="worksheets/sheet1641.xml"/><Relationship Id="rId1640" Type="http://schemas.openxmlformats.org/officeDocument/2006/relationships/worksheet" Target="worksheets/sheet1640.xml"/><Relationship Id="rId164" Type="http://schemas.openxmlformats.org/officeDocument/2006/relationships/worksheet" Target="worksheets/sheet164.xml"/><Relationship Id="rId1639" Type="http://schemas.openxmlformats.org/officeDocument/2006/relationships/worksheet" Target="worksheets/sheet1639.xml"/><Relationship Id="rId1638" Type="http://schemas.openxmlformats.org/officeDocument/2006/relationships/worksheet" Target="worksheets/sheet1638.xml"/><Relationship Id="rId1637" Type="http://schemas.openxmlformats.org/officeDocument/2006/relationships/worksheet" Target="worksheets/sheet1637.xml"/><Relationship Id="rId1636" Type="http://schemas.openxmlformats.org/officeDocument/2006/relationships/worksheet" Target="worksheets/sheet1636.xml"/><Relationship Id="rId1635" Type="http://schemas.openxmlformats.org/officeDocument/2006/relationships/worksheet" Target="worksheets/sheet1635.xml"/><Relationship Id="rId1634" Type="http://schemas.openxmlformats.org/officeDocument/2006/relationships/worksheet" Target="worksheets/sheet1634.xml"/><Relationship Id="rId1633" Type="http://schemas.openxmlformats.org/officeDocument/2006/relationships/worksheet" Target="worksheets/sheet1633.xml"/><Relationship Id="rId1632" Type="http://schemas.openxmlformats.org/officeDocument/2006/relationships/worksheet" Target="worksheets/sheet1632.xml"/><Relationship Id="rId1631" Type="http://schemas.openxmlformats.org/officeDocument/2006/relationships/worksheet" Target="worksheets/sheet1631.xml"/><Relationship Id="rId1630" Type="http://schemas.openxmlformats.org/officeDocument/2006/relationships/worksheet" Target="worksheets/sheet1630.xml"/><Relationship Id="rId163" Type="http://schemas.openxmlformats.org/officeDocument/2006/relationships/worksheet" Target="worksheets/sheet163.xml"/><Relationship Id="rId1629" Type="http://schemas.openxmlformats.org/officeDocument/2006/relationships/worksheet" Target="worksheets/sheet1629.xml"/><Relationship Id="rId1628" Type="http://schemas.openxmlformats.org/officeDocument/2006/relationships/worksheet" Target="worksheets/sheet1628.xml"/><Relationship Id="rId1627" Type="http://schemas.openxmlformats.org/officeDocument/2006/relationships/worksheet" Target="worksheets/sheet1627.xml"/><Relationship Id="rId1626" Type="http://schemas.openxmlformats.org/officeDocument/2006/relationships/worksheet" Target="worksheets/sheet1626.xml"/><Relationship Id="rId1625" Type="http://schemas.openxmlformats.org/officeDocument/2006/relationships/worksheet" Target="worksheets/sheet1625.xml"/><Relationship Id="rId1624" Type="http://schemas.openxmlformats.org/officeDocument/2006/relationships/worksheet" Target="worksheets/sheet1624.xml"/><Relationship Id="rId1623" Type="http://schemas.openxmlformats.org/officeDocument/2006/relationships/worksheet" Target="worksheets/sheet1623.xml"/><Relationship Id="rId1622" Type="http://schemas.openxmlformats.org/officeDocument/2006/relationships/worksheet" Target="worksheets/sheet1622.xml"/><Relationship Id="rId1621" Type="http://schemas.openxmlformats.org/officeDocument/2006/relationships/worksheet" Target="worksheets/sheet1621.xml"/><Relationship Id="rId1620" Type="http://schemas.openxmlformats.org/officeDocument/2006/relationships/worksheet" Target="worksheets/sheet1620.xml"/><Relationship Id="rId162" Type="http://schemas.openxmlformats.org/officeDocument/2006/relationships/worksheet" Target="worksheets/sheet162.xml"/><Relationship Id="rId1619" Type="http://schemas.openxmlformats.org/officeDocument/2006/relationships/worksheet" Target="worksheets/sheet1619.xml"/><Relationship Id="rId1618" Type="http://schemas.openxmlformats.org/officeDocument/2006/relationships/worksheet" Target="worksheets/sheet1618.xml"/><Relationship Id="rId1617" Type="http://schemas.openxmlformats.org/officeDocument/2006/relationships/worksheet" Target="worksheets/sheet1617.xml"/><Relationship Id="rId1616" Type="http://schemas.openxmlformats.org/officeDocument/2006/relationships/worksheet" Target="worksheets/sheet1616.xml"/><Relationship Id="rId1615" Type="http://schemas.openxmlformats.org/officeDocument/2006/relationships/worksheet" Target="worksheets/sheet1615.xml"/><Relationship Id="rId1614" Type="http://schemas.openxmlformats.org/officeDocument/2006/relationships/worksheet" Target="worksheets/sheet1614.xml"/><Relationship Id="rId1613" Type="http://schemas.openxmlformats.org/officeDocument/2006/relationships/worksheet" Target="worksheets/sheet1613.xml"/><Relationship Id="rId1612" Type="http://schemas.openxmlformats.org/officeDocument/2006/relationships/worksheet" Target="worksheets/sheet1612.xml"/><Relationship Id="rId1611" Type="http://schemas.openxmlformats.org/officeDocument/2006/relationships/worksheet" Target="worksheets/sheet1611.xml"/><Relationship Id="rId1610" Type="http://schemas.openxmlformats.org/officeDocument/2006/relationships/worksheet" Target="worksheets/sheet1610.xml"/><Relationship Id="rId161" Type="http://schemas.openxmlformats.org/officeDocument/2006/relationships/worksheet" Target="worksheets/sheet161.xml"/><Relationship Id="rId1609" Type="http://schemas.openxmlformats.org/officeDocument/2006/relationships/worksheet" Target="worksheets/sheet1609.xml"/><Relationship Id="rId1608" Type="http://schemas.openxmlformats.org/officeDocument/2006/relationships/worksheet" Target="worksheets/sheet1608.xml"/><Relationship Id="rId1607" Type="http://schemas.openxmlformats.org/officeDocument/2006/relationships/worksheet" Target="worksheets/sheet1607.xml"/><Relationship Id="rId1606" Type="http://schemas.openxmlformats.org/officeDocument/2006/relationships/worksheet" Target="worksheets/sheet1606.xml"/><Relationship Id="rId1605" Type="http://schemas.openxmlformats.org/officeDocument/2006/relationships/worksheet" Target="worksheets/sheet1605.xml"/><Relationship Id="rId1604" Type="http://schemas.openxmlformats.org/officeDocument/2006/relationships/worksheet" Target="worksheets/sheet1604.xml"/><Relationship Id="rId1603" Type="http://schemas.openxmlformats.org/officeDocument/2006/relationships/worksheet" Target="worksheets/sheet1603.xml"/><Relationship Id="rId1602" Type="http://schemas.openxmlformats.org/officeDocument/2006/relationships/worksheet" Target="worksheets/sheet1602.xml"/><Relationship Id="rId1601" Type="http://schemas.openxmlformats.org/officeDocument/2006/relationships/worksheet" Target="worksheets/sheet1601.xml"/><Relationship Id="rId1600" Type="http://schemas.openxmlformats.org/officeDocument/2006/relationships/worksheet" Target="worksheets/sheet1600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9" Type="http://schemas.openxmlformats.org/officeDocument/2006/relationships/worksheet" Target="worksheets/sheet1599.xml"/><Relationship Id="rId1598" Type="http://schemas.openxmlformats.org/officeDocument/2006/relationships/worksheet" Target="worksheets/sheet1598.xml"/><Relationship Id="rId1597" Type="http://schemas.openxmlformats.org/officeDocument/2006/relationships/worksheet" Target="worksheets/sheet1597.xml"/><Relationship Id="rId1596" Type="http://schemas.openxmlformats.org/officeDocument/2006/relationships/worksheet" Target="worksheets/sheet1596.xml"/><Relationship Id="rId1595" Type="http://schemas.openxmlformats.org/officeDocument/2006/relationships/worksheet" Target="worksheets/sheet1595.xml"/><Relationship Id="rId1594" Type="http://schemas.openxmlformats.org/officeDocument/2006/relationships/worksheet" Target="worksheets/sheet1594.xml"/><Relationship Id="rId1593" Type="http://schemas.openxmlformats.org/officeDocument/2006/relationships/worksheet" Target="worksheets/sheet1593.xml"/><Relationship Id="rId1592" Type="http://schemas.openxmlformats.org/officeDocument/2006/relationships/worksheet" Target="worksheets/sheet1592.xml"/><Relationship Id="rId1591" Type="http://schemas.openxmlformats.org/officeDocument/2006/relationships/worksheet" Target="worksheets/sheet1591.xml"/><Relationship Id="rId1590" Type="http://schemas.openxmlformats.org/officeDocument/2006/relationships/worksheet" Target="worksheets/sheet1590.xml"/><Relationship Id="rId159" Type="http://schemas.openxmlformats.org/officeDocument/2006/relationships/worksheet" Target="worksheets/sheet159.xml"/><Relationship Id="rId1589" Type="http://schemas.openxmlformats.org/officeDocument/2006/relationships/worksheet" Target="worksheets/sheet1589.xml"/><Relationship Id="rId1588" Type="http://schemas.openxmlformats.org/officeDocument/2006/relationships/worksheet" Target="worksheets/sheet1588.xml"/><Relationship Id="rId1587" Type="http://schemas.openxmlformats.org/officeDocument/2006/relationships/worksheet" Target="worksheets/sheet1587.xml"/><Relationship Id="rId1586" Type="http://schemas.openxmlformats.org/officeDocument/2006/relationships/worksheet" Target="worksheets/sheet1586.xml"/><Relationship Id="rId1585" Type="http://schemas.openxmlformats.org/officeDocument/2006/relationships/worksheet" Target="worksheets/sheet1585.xml"/><Relationship Id="rId1584" Type="http://schemas.openxmlformats.org/officeDocument/2006/relationships/worksheet" Target="worksheets/sheet1584.xml"/><Relationship Id="rId1583" Type="http://schemas.openxmlformats.org/officeDocument/2006/relationships/worksheet" Target="worksheets/sheet1583.xml"/><Relationship Id="rId1582" Type="http://schemas.openxmlformats.org/officeDocument/2006/relationships/worksheet" Target="worksheets/sheet1582.xml"/><Relationship Id="rId1581" Type="http://schemas.openxmlformats.org/officeDocument/2006/relationships/worksheet" Target="worksheets/sheet1581.xml"/><Relationship Id="rId1580" Type="http://schemas.openxmlformats.org/officeDocument/2006/relationships/worksheet" Target="worksheets/sheet1580.xml"/><Relationship Id="rId158" Type="http://schemas.openxmlformats.org/officeDocument/2006/relationships/worksheet" Target="worksheets/sheet158.xml"/><Relationship Id="rId1579" Type="http://schemas.openxmlformats.org/officeDocument/2006/relationships/worksheet" Target="worksheets/sheet1579.xml"/><Relationship Id="rId1578" Type="http://schemas.openxmlformats.org/officeDocument/2006/relationships/worksheet" Target="worksheets/sheet1578.xml"/><Relationship Id="rId1577" Type="http://schemas.openxmlformats.org/officeDocument/2006/relationships/worksheet" Target="worksheets/sheet1577.xml"/><Relationship Id="rId1576" Type="http://schemas.openxmlformats.org/officeDocument/2006/relationships/worksheet" Target="worksheets/sheet1576.xml"/><Relationship Id="rId1575" Type="http://schemas.openxmlformats.org/officeDocument/2006/relationships/worksheet" Target="worksheets/sheet1575.xml"/><Relationship Id="rId1574" Type="http://schemas.openxmlformats.org/officeDocument/2006/relationships/worksheet" Target="worksheets/sheet1574.xml"/><Relationship Id="rId1573" Type="http://schemas.openxmlformats.org/officeDocument/2006/relationships/worksheet" Target="worksheets/sheet1573.xml"/><Relationship Id="rId1572" Type="http://schemas.openxmlformats.org/officeDocument/2006/relationships/worksheet" Target="worksheets/sheet1572.xml"/><Relationship Id="rId1571" Type="http://schemas.openxmlformats.org/officeDocument/2006/relationships/worksheet" Target="worksheets/sheet1571.xml"/><Relationship Id="rId1570" Type="http://schemas.openxmlformats.org/officeDocument/2006/relationships/worksheet" Target="worksheets/sheet1570.xml"/><Relationship Id="rId157" Type="http://schemas.openxmlformats.org/officeDocument/2006/relationships/worksheet" Target="worksheets/sheet157.xml"/><Relationship Id="rId1569" Type="http://schemas.openxmlformats.org/officeDocument/2006/relationships/worksheet" Target="worksheets/sheet1569.xml"/><Relationship Id="rId1568" Type="http://schemas.openxmlformats.org/officeDocument/2006/relationships/worksheet" Target="worksheets/sheet1568.xml"/><Relationship Id="rId1567" Type="http://schemas.openxmlformats.org/officeDocument/2006/relationships/worksheet" Target="worksheets/sheet1567.xml"/><Relationship Id="rId1566" Type="http://schemas.openxmlformats.org/officeDocument/2006/relationships/worksheet" Target="worksheets/sheet1566.xml"/><Relationship Id="rId1565" Type="http://schemas.openxmlformats.org/officeDocument/2006/relationships/worksheet" Target="worksheets/sheet1565.xml"/><Relationship Id="rId1564" Type="http://schemas.openxmlformats.org/officeDocument/2006/relationships/worksheet" Target="worksheets/sheet1564.xml"/><Relationship Id="rId1563" Type="http://schemas.openxmlformats.org/officeDocument/2006/relationships/worksheet" Target="worksheets/sheet1563.xml"/><Relationship Id="rId1562" Type="http://schemas.openxmlformats.org/officeDocument/2006/relationships/worksheet" Target="worksheets/sheet1562.xml"/><Relationship Id="rId1561" Type="http://schemas.openxmlformats.org/officeDocument/2006/relationships/worksheet" Target="worksheets/sheet1561.xml"/><Relationship Id="rId1560" Type="http://schemas.openxmlformats.org/officeDocument/2006/relationships/worksheet" Target="worksheets/sheet1560.xml"/><Relationship Id="rId156" Type="http://schemas.openxmlformats.org/officeDocument/2006/relationships/worksheet" Target="worksheets/sheet156.xml"/><Relationship Id="rId1559" Type="http://schemas.openxmlformats.org/officeDocument/2006/relationships/worksheet" Target="worksheets/sheet1559.xml"/><Relationship Id="rId1558" Type="http://schemas.openxmlformats.org/officeDocument/2006/relationships/worksheet" Target="worksheets/sheet1558.xml"/><Relationship Id="rId1557" Type="http://schemas.openxmlformats.org/officeDocument/2006/relationships/worksheet" Target="worksheets/sheet1557.xml"/><Relationship Id="rId1556" Type="http://schemas.openxmlformats.org/officeDocument/2006/relationships/worksheet" Target="worksheets/sheet1556.xml"/><Relationship Id="rId1555" Type="http://schemas.openxmlformats.org/officeDocument/2006/relationships/worksheet" Target="worksheets/sheet1555.xml"/><Relationship Id="rId1554" Type="http://schemas.openxmlformats.org/officeDocument/2006/relationships/worksheet" Target="worksheets/sheet1554.xml"/><Relationship Id="rId1553" Type="http://schemas.openxmlformats.org/officeDocument/2006/relationships/worksheet" Target="worksheets/sheet1553.xml"/><Relationship Id="rId1552" Type="http://schemas.openxmlformats.org/officeDocument/2006/relationships/worksheet" Target="worksheets/sheet1552.xml"/><Relationship Id="rId1551" Type="http://schemas.openxmlformats.org/officeDocument/2006/relationships/worksheet" Target="worksheets/sheet1551.xml"/><Relationship Id="rId1550" Type="http://schemas.openxmlformats.org/officeDocument/2006/relationships/worksheet" Target="worksheets/sheet1550.xml"/><Relationship Id="rId155" Type="http://schemas.openxmlformats.org/officeDocument/2006/relationships/worksheet" Target="worksheets/sheet155.xml"/><Relationship Id="rId1549" Type="http://schemas.openxmlformats.org/officeDocument/2006/relationships/worksheet" Target="worksheets/sheet1549.xml"/><Relationship Id="rId1548" Type="http://schemas.openxmlformats.org/officeDocument/2006/relationships/worksheet" Target="worksheets/sheet1548.xml"/><Relationship Id="rId1547" Type="http://schemas.openxmlformats.org/officeDocument/2006/relationships/worksheet" Target="worksheets/sheet1547.xml"/><Relationship Id="rId1546" Type="http://schemas.openxmlformats.org/officeDocument/2006/relationships/worksheet" Target="worksheets/sheet1546.xml"/><Relationship Id="rId1545" Type="http://schemas.openxmlformats.org/officeDocument/2006/relationships/worksheet" Target="worksheets/sheet1545.xml"/><Relationship Id="rId1544" Type="http://schemas.openxmlformats.org/officeDocument/2006/relationships/worksheet" Target="worksheets/sheet1544.xml"/><Relationship Id="rId1543" Type="http://schemas.openxmlformats.org/officeDocument/2006/relationships/worksheet" Target="worksheets/sheet1543.xml"/><Relationship Id="rId1542" Type="http://schemas.openxmlformats.org/officeDocument/2006/relationships/worksheet" Target="worksheets/sheet1542.xml"/><Relationship Id="rId1541" Type="http://schemas.openxmlformats.org/officeDocument/2006/relationships/worksheet" Target="worksheets/sheet1541.xml"/><Relationship Id="rId1540" Type="http://schemas.openxmlformats.org/officeDocument/2006/relationships/worksheet" Target="worksheets/sheet1540.xml"/><Relationship Id="rId154" Type="http://schemas.openxmlformats.org/officeDocument/2006/relationships/worksheet" Target="worksheets/sheet154.xml"/><Relationship Id="rId1539" Type="http://schemas.openxmlformats.org/officeDocument/2006/relationships/worksheet" Target="worksheets/sheet1539.xml"/><Relationship Id="rId1538" Type="http://schemas.openxmlformats.org/officeDocument/2006/relationships/worksheet" Target="worksheets/sheet1538.xml"/><Relationship Id="rId1537" Type="http://schemas.openxmlformats.org/officeDocument/2006/relationships/worksheet" Target="worksheets/sheet1537.xml"/><Relationship Id="rId1536" Type="http://schemas.openxmlformats.org/officeDocument/2006/relationships/worksheet" Target="worksheets/sheet1536.xml"/><Relationship Id="rId1535" Type="http://schemas.openxmlformats.org/officeDocument/2006/relationships/worksheet" Target="worksheets/sheet1535.xml"/><Relationship Id="rId1534" Type="http://schemas.openxmlformats.org/officeDocument/2006/relationships/worksheet" Target="worksheets/sheet1534.xml"/><Relationship Id="rId1533" Type="http://schemas.openxmlformats.org/officeDocument/2006/relationships/worksheet" Target="worksheets/sheet1533.xml"/><Relationship Id="rId1532" Type="http://schemas.openxmlformats.org/officeDocument/2006/relationships/worksheet" Target="worksheets/sheet1532.xml"/><Relationship Id="rId1531" Type="http://schemas.openxmlformats.org/officeDocument/2006/relationships/worksheet" Target="worksheets/sheet1531.xml"/><Relationship Id="rId1530" Type="http://schemas.openxmlformats.org/officeDocument/2006/relationships/worksheet" Target="worksheets/sheet1530.xml"/><Relationship Id="rId153" Type="http://schemas.openxmlformats.org/officeDocument/2006/relationships/worksheet" Target="worksheets/sheet153.xml"/><Relationship Id="rId1529" Type="http://schemas.openxmlformats.org/officeDocument/2006/relationships/worksheet" Target="worksheets/sheet1529.xml"/><Relationship Id="rId1528" Type="http://schemas.openxmlformats.org/officeDocument/2006/relationships/worksheet" Target="worksheets/sheet1528.xml"/><Relationship Id="rId1527" Type="http://schemas.openxmlformats.org/officeDocument/2006/relationships/worksheet" Target="worksheets/sheet1527.xml"/><Relationship Id="rId1526" Type="http://schemas.openxmlformats.org/officeDocument/2006/relationships/worksheet" Target="worksheets/sheet1526.xml"/><Relationship Id="rId1525" Type="http://schemas.openxmlformats.org/officeDocument/2006/relationships/worksheet" Target="worksheets/sheet1525.xml"/><Relationship Id="rId1524" Type="http://schemas.openxmlformats.org/officeDocument/2006/relationships/worksheet" Target="worksheets/sheet1524.xml"/><Relationship Id="rId1523" Type="http://schemas.openxmlformats.org/officeDocument/2006/relationships/worksheet" Target="worksheets/sheet1523.xml"/><Relationship Id="rId1522" Type="http://schemas.openxmlformats.org/officeDocument/2006/relationships/worksheet" Target="worksheets/sheet1522.xml"/><Relationship Id="rId1521" Type="http://schemas.openxmlformats.org/officeDocument/2006/relationships/worksheet" Target="worksheets/sheet1521.xml"/><Relationship Id="rId1520" Type="http://schemas.openxmlformats.org/officeDocument/2006/relationships/worksheet" Target="worksheets/sheet1520.xml"/><Relationship Id="rId152" Type="http://schemas.openxmlformats.org/officeDocument/2006/relationships/worksheet" Target="worksheets/sheet152.xml"/><Relationship Id="rId1519" Type="http://schemas.openxmlformats.org/officeDocument/2006/relationships/worksheet" Target="worksheets/sheet1519.xml"/><Relationship Id="rId1518" Type="http://schemas.openxmlformats.org/officeDocument/2006/relationships/worksheet" Target="worksheets/sheet1518.xml"/><Relationship Id="rId1517" Type="http://schemas.openxmlformats.org/officeDocument/2006/relationships/worksheet" Target="worksheets/sheet1517.xml"/><Relationship Id="rId1516" Type="http://schemas.openxmlformats.org/officeDocument/2006/relationships/worksheet" Target="worksheets/sheet1516.xml"/><Relationship Id="rId1515" Type="http://schemas.openxmlformats.org/officeDocument/2006/relationships/worksheet" Target="worksheets/sheet1515.xml"/><Relationship Id="rId1514" Type="http://schemas.openxmlformats.org/officeDocument/2006/relationships/worksheet" Target="worksheets/sheet1514.xml"/><Relationship Id="rId1513" Type="http://schemas.openxmlformats.org/officeDocument/2006/relationships/worksheet" Target="worksheets/sheet1513.xml"/><Relationship Id="rId1512" Type="http://schemas.openxmlformats.org/officeDocument/2006/relationships/worksheet" Target="worksheets/sheet1512.xml"/><Relationship Id="rId1511" Type="http://schemas.openxmlformats.org/officeDocument/2006/relationships/worksheet" Target="worksheets/sheet1511.xml"/><Relationship Id="rId1510" Type="http://schemas.openxmlformats.org/officeDocument/2006/relationships/worksheet" Target="worksheets/sheet1510.xml"/><Relationship Id="rId151" Type="http://schemas.openxmlformats.org/officeDocument/2006/relationships/worksheet" Target="worksheets/sheet151.xml"/><Relationship Id="rId1509" Type="http://schemas.openxmlformats.org/officeDocument/2006/relationships/worksheet" Target="worksheets/sheet1509.xml"/><Relationship Id="rId1508" Type="http://schemas.openxmlformats.org/officeDocument/2006/relationships/worksheet" Target="worksheets/sheet1508.xml"/><Relationship Id="rId1507" Type="http://schemas.openxmlformats.org/officeDocument/2006/relationships/worksheet" Target="worksheets/sheet1507.xml"/><Relationship Id="rId1506" Type="http://schemas.openxmlformats.org/officeDocument/2006/relationships/worksheet" Target="worksheets/sheet1506.xml"/><Relationship Id="rId1505" Type="http://schemas.openxmlformats.org/officeDocument/2006/relationships/worksheet" Target="worksheets/sheet1505.xml"/><Relationship Id="rId1504" Type="http://schemas.openxmlformats.org/officeDocument/2006/relationships/worksheet" Target="worksheets/sheet1504.xml"/><Relationship Id="rId1503" Type="http://schemas.openxmlformats.org/officeDocument/2006/relationships/worksheet" Target="worksheets/sheet1503.xml"/><Relationship Id="rId1502" Type="http://schemas.openxmlformats.org/officeDocument/2006/relationships/worksheet" Target="worksheets/sheet1502.xml"/><Relationship Id="rId1501" Type="http://schemas.openxmlformats.org/officeDocument/2006/relationships/worksheet" Target="worksheets/sheet1501.xml"/><Relationship Id="rId1500" Type="http://schemas.openxmlformats.org/officeDocument/2006/relationships/worksheet" Target="worksheets/sheet1500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9" Type="http://schemas.openxmlformats.org/officeDocument/2006/relationships/worksheet" Target="worksheets/sheet1499.xml"/><Relationship Id="rId1498" Type="http://schemas.openxmlformats.org/officeDocument/2006/relationships/worksheet" Target="worksheets/sheet1498.xml"/><Relationship Id="rId1497" Type="http://schemas.openxmlformats.org/officeDocument/2006/relationships/worksheet" Target="worksheets/sheet1497.xml"/><Relationship Id="rId1496" Type="http://schemas.openxmlformats.org/officeDocument/2006/relationships/worksheet" Target="worksheets/sheet1496.xml"/><Relationship Id="rId1495" Type="http://schemas.openxmlformats.org/officeDocument/2006/relationships/worksheet" Target="worksheets/sheet1495.xml"/><Relationship Id="rId1494" Type="http://schemas.openxmlformats.org/officeDocument/2006/relationships/worksheet" Target="worksheets/sheet1494.xml"/><Relationship Id="rId1493" Type="http://schemas.openxmlformats.org/officeDocument/2006/relationships/worksheet" Target="worksheets/sheet1493.xml"/><Relationship Id="rId1492" Type="http://schemas.openxmlformats.org/officeDocument/2006/relationships/worksheet" Target="worksheets/sheet1492.xml"/><Relationship Id="rId1491" Type="http://schemas.openxmlformats.org/officeDocument/2006/relationships/worksheet" Target="worksheets/sheet1491.xml"/><Relationship Id="rId1490" Type="http://schemas.openxmlformats.org/officeDocument/2006/relationships/worksheet" Target="worksheets/sheet1490.xml"/><Relationship Id="rId149" Type="http://schemas.openxmlformats.org/officeDocument/2006/relationships/worksheet" Target="worksheets/sheet149.xml"/><Relationship Id="rId1489" Type="http://schemas.openxmlformats.org/officeDocument/2006/relationships/worksheet" Target="worksheets/sheet1489.xml"/><Relationship Id="rId1488" Type="http://schemas.openxmlformats.org/officeDocument/2006/relationships/worksheet" Target="worksheets/sheet1488.xml"/><Relationship Id="rId1487" Type="http://schemas.openxmlformats.org/officeDocument/2006/relationships/worksheet" Target="worksheets/sheet1487.xml"/><Relationship Id="rId1486" Type="http://schemas.openxmlformats.org/officeDocument/2006/relationships/worksheet" Target="worksheets/sheet1486.xml"/><Relationship Id="rId1485" Type="http://schemas.openxmlformats.org/officeDocument/2006/relationships/worksheet" Target="worksheets/sheet1485.xml"/><Relationship Id="rId1484" Type="http://schemas.openxmlformats.org/officeDocument/2006/relationships/worksheet" Target="worksheets/sheet1484.xml"/><Relationship Id="rId1483" Type="http://schemas.openxmlformats.org/officeDocument/2006/relationships/worksheet" Target="worksheets/sheet1483.xml"/><Relationship Id="rId1482" Type="http://schemas.openxmlformats.org/officeDocument/2006/relationships/worksheet" Target="worksheets/sheet1482.xml"/><Relationship Id="rId1481" Type="http://schemas.openxmlformats.org/officeDocument/2006/relationships/worksheet" Target="worksheets/sheet1481.xml"/><Relationship Id="rId1480" Type="http://schemas.openxmlformats.org/officeDocument/2006/relationships/worksheet" Target="worksheets/sheet1480.xml"/><Relationship Id="rId148" Type="http://schemas.openxmlformats.org/officeDocument/2006/relationships/worksheet" Target="worksheets/sheet148.xml"/><Relationship Id="rId1479" Type="http://schemas.openxmlformats.org/officeDocument/2006/relationships/worksheet" Target="worksheets/sheet1479.xml"/><Relationship Id="rId1478" Type="http://schemas.openxmlformats.org/officeDocument/2006/relationships/worksheet" Target="worksheets/sheet1478.xml"/><Relationship Id="rId1477" Type="http://schemas.openxmlformats.org/officeDocument/2006/relationships/worksheet" Target="worksheets/sheet1477.xml"/><Relationship Id="rId1476" Type="http://schemas.openxmlformats.org/officeDocument/2006/relationships/worksheet" Target="worksheets/sheet1476.xml"/><Relationship Id="rId1475" Type="http://schemas.openxmlformats.org/officeDocument/2006/relationships/worksheet" Target="worksheets/sheet1475.xml"/><Relationship Id="rId1474" Type="http://schemas.openxmlformats.org/officeDocument/2006/relationships/worksheet" Target="worksheets/sheet1474.xml"/><Relationship Id="rId1473" Type="http://schemas.openxmlformats.org/officeDocument/2006/relationships/worksheet" Target="worksheets/sheet1473.xml"/><Relationship Id="rId1472" Type="http://schemas.openxmlformats.org/officeDocument/2006/relationships/worksheet" Target="worksheets/sheet1472.xml"/><Relationship Id="rId1471" Type="http://schemas.openxmlformats.org/officeDocument/2006/relationships/worksheet" Target="worksheets/sheet1471.xml"/><Relationship Id="rId1470" Type="http://schemas.openxmlformats.org/officeDocument/2006/relationships/worksheet" Target="worksheets/sheet1470.xml"/><Relationship Id="rId147" Type="http://schemas.openxmlformats.org/officeDocument/2006/relationships/worksheet" Target="worksheets/sheet147.xml"/><Relationship Id="rId1469" Type="http://schemas.openxmlformats.org/officeDocument/2006/relationships/worksheet" Target="worksheets/sheet1469.xml"/><Relationship Id="rId1468" Type="http://schemas.openxmlformats.org/officeDocument/2006/relationships/worksheet" Target="worksheets/sheet1468.xml"/><Relationship Id="rId1467" Type="http://schemas.openxmlformats.org/officeDocument/2006/relationships/worksheet" Target="worksheets/sheet1467.xml"/><Relationship Id="rId1466" Type="http://schemas.openxmlformats.org/officeDocument/2006/relationships/worksheet" Target="worksheets/sheet1466.xml"/><Relationship Id="rId1465" Type="http://schemas.openxmlformats.org/officeDocument/2006/relationships/worksheet" Target="worksheets/sheet1465.xml"/><Relationship Id="rId1464" Type="http://schemas.openxmlformats.org/officeDocument/2006/relationships/worksheet" Target="worksheets/sheet1464.xml"/><Relationship Id="rId1463" Type="http://schemas.openxmlformats.org/officeDocument/2006/relationships/worksheet" Target="worksheets/sheet1463.xml"/><Relationship Id="rId1462" Type="http://schemas.openxmlformats.org/officeDocument/2006/relationships/worksheet" Target="worksheets/sheet1462.xml"/><Relationship Id="rId1461" Type="http://schemas.openxmlformats.org/officeDocument/2006/relationships/worksheet" Target="worksheets/sheet1461.xml"/><Relationship Id="rId1460" Type="http://schemas.openxmlformats.org/officeDocument/2006/relationships/worksheet" Target="worksheets/sheet1460.xml"/><Relationship Id="rId146" Type="http://schemas.openxmlformats.org/officeDocument/2006/relationships/worksheet" Target="worksheets/sheet146.xml"/><Relationship Id="rId1459" Type="http://schemas.openxmlformats.org/officeDocument/2006/relationships/worksheet" Target="worksheets/sheet1459.xml"/><Relationship Id="rId1458" Type="http://schemas.openxmlformats.org/officeDocument/2006/relationships/worksheet" Target="worksheets/sheet1458.xml"/><Relationship Id="rId1457" Type="http://schemas.openxmlformats.org/officeDocument/2006/relationships/worksheet" Target="worksheets/sheet1457.xml"/><Relationship Id="rId1456" Type="http://schemas.openxmlformats.org/officeDocument/2006/relationships/worksheet" Target="worksheets/sheet1456.xml"/><Relationship Id="rId1455" Type="http://schemas.openxmlformats.org/officeDocument/2006/relationships/worksheet" Target="worksheets/sheet1455.xml"/><Relationship Id="rId1454" Type="http://schemas.openxmlformats.org/officeDocument/2006/relationships/worksheet" Target="worksheets/sheet1454.xml"/><Relationship Id="rId1453" Type="http://schemas.openxmlformats.org/officeDocument/2006/relationships/worksheet" Target="worksheets/sheet1453.xml"/><Relationship Id="rId1452" Type="http://schemas.openxmlformats.org/officeDocument/2006/relationships/worksheet" Target="worksheets/sheet1452.xml"/><Relationship Id="rId1451" Type="http://schemas.openxmlformats.org/officeDocument/2006/relationships/worksheet" Target="worksheets/sheet1451.xml"/><Relationship Id="rId1450" Type="http://schemas.openxmlformats.org/officeDocument/2006/relationships/worksheet" Target="worksheets/sheet1450.xml"/><Relationship Id="rId145" Type="http://schemas.openxmlformats.org/officeDocument/2006/relationships/worksheet" Target="worksheets/sheet145.xml"/><Relationship Id="rId1449" Type="http://schemas.openxmlformats.org/officeDocument/2006/relationships/worksheet" Target="worksheets/sheet1449.xml"/><Relationship Id="rId1448" Type="http://schemas.openxmlformats.org/officeDocument/2006/relationships/worksheet" Target="worksheets/sheet1448.xml"/><Relationship Id="rId1447" Type="http://schemas.openxmlformats.org/officeDocument/2006/relationships/worksheet" Target="worksheets/sheet1447.xml"/><Relationship Id="rId1446" Type="http://schemas.openxmlformats.org/officeDocument/2006/relationships/worksheet" Target="worksheets/sheet1446.xml"/><Relationship Id="rId1445" Type="http://schemas.openxmlformats.org/officeDocument/2006/relationships/worksheet" Target="worksheets/sheet1445.xml"/><Relationship Id="rId1444" Type="http://schemas.openxmlformats.org/officeDocument/2006/relationships/worksheet" Target="worksheets/sheet1444.xml"/><Relationship Id="rId1443" Type="http://schemas.openxmlformats.org/officeDocument/2006/relationships/worksheet" Target="worksheets/sheet1443.xml"/><Relationship Id="rId1442" Type="http://schemas.openxmlformats.org/officeDocument/2006/relationships/worksheet" Target="worksheets/sheet1442.xml"/><Relationship Id="rId1441" Type="http://schemas.openxmlformats.org/officeDocument/2006/relationships/worksheet" Target="worksheets/sheet1441.xml"/><Relationship Id="rId1440" Type="http://schemas.openxmlformats.org/officeDocument/2006/relationships/worksheet" Target="worksheets/sheet1440.xml"/><Relationship Id="rId144" Type="http://schemas.openxmlformats.org/officeDocument/2006/relationships/worksheet" Target="worksheets/sheet144.xml"/><Relationship Id="rId1439" Type="http://schemas.openxmlformats.org/officeDocument/2006/relationships/worksheet" Target="worksheets/sheet1439.xml"/><Relationship Id="rId1438" Type="http://schemas.openxmlformats.org/officeDocument/2006/relationships/worksheet" Target="worksheets/sheet1438.xml"/><Relationship Id="rId1437" Type="http://schemas.openxmlformats.org/officeDocument/2006/relationships/worksheet" Target="worksheets/sheet1437.xml"/><Relationship Id="rId1436" Type="http://schemas.openxmlformats.org/officeDocument/2006/relationships/worksheet" Target="worksheets/sheet1436.xml"/><Relationship Id="rId1435" Type="http://schemas.openxmlformats.org/officeDocument/2006/relationships/worksheet" Target="worksheets/sheet1435.xml"/><Relationship Id="rId1434" Type="http://schemas.openxmlformats.org/officeDocument/2006/relationships/worksheet" Target="worksheets/sheet1434.xml"/><Relationship Id="rId1433" Type="http://schemas.openxmlformats.org/officeDocument/2006/relationships/worksheet" Target="worksheets/sheet1433.xml"/><Relationship Id="rId1432" Type="http://schemas.openxmlformats.org/officeDocument/2006/relationships/worksheet" Target="worksheets/sheet1432.xml"/><Relationship Id="rId1431" Type="http://schemas.openxmlformats.org/officeDocument/2006/relationships/worksheet" Target="worksheets/sheet1431.xml"/><Relationship Id="rId1430" Type="http://schemas.openxmlformats.org/officeDocument/2006/relationships/worksheet" Target="worksheets/sheet1430.xml"/><Relationship Id="rId143" Type="http://schemas.openxmlformats.org/officeDocument/2006/relationships/worksheet" Target="worksheets/sheet143.xml"/><Relationship Id="rId1429" Type="http://schemas.openxmlformats.org/officeDocument/2006/relationships/worksheet" Target="worksheets/sheet1429.xml"/><Relationship Id="rId1428" Type="http://schemas.openxmlformats.org/officeDocument/2006/relationships/worksheet" Target="worksheets/sheet1428.xml"/><Relationship Id="rId1427" Type="http://schemas.openxmlformats.org/officeDocument/2006/relationships/worksheet" Target="worksheets/sheet1427.xml"/><Relationship Id="rId1426" Type="http://schemas.openxmlformats.org/officeDocument/2006/relationships/worksheet" Target="worksheets/sheet1426.xml"/><Relationship Id="rId1425" Type="http://schemas.openxmlformats.org/officeDocument/2006/relationships/worksheet" Target="worksheets/sheet1425.xml"/><Relationship Id="rId1424" Type="http://schemas.openxmlformats.org/officeDocument/2006/relationships/worksheet" Target="worksheets/sheet1424.xml"/><Relationship Id="rId1423" Type="http://schemas.openxmlformats.org/officeDocument/2006/relationships/worksheet" Target="worksheets/sheet1423.xml"/><Relationship Id="rId1422" Type="http://schemas.openxmlformats.org/officeDocument/2006/relationships/worksheet" Target="worksheets/sheet1422.xml"/><Relationship Id="rId1421" Type="http://schemas.openxmlformats.org/officeDocument/2006/relationships/worksheet" Target="worksheets/sheet1421.xml"/><Relationship Id="rId1420" Type="http://schemas.openxmlformats.org/officeDocument/2006/relationships/worksheet" Target="worksheets/sheet1420.xml"/><Relationship Id="rId142" Type="http://schemas.openxmlformats.org/officeDocument/2006/relationships/worksheet" Target="worksheets/sheet142.xml"/><Relationship Id="rId1419" Type="http://schemas.openxmlformats.org/officeDocument/2006/relationships/worksheet" Target="worksheets/sheet1419.xml"/><Relationship Id="rId1418" Type="http://schemas.openxmlformats.org/officeDocument/2006/relationships/worksheet" Target="worksheets/sheet1418.xml"/><Relationship Id="rId1417" Type="http://schemas.openxmlformats.org/officeDocument/2006/relationships/worksheet" Target="worksheets/sheet1417.xml"/><Relationship Id="rId1416" Type="http://schemas.openxmlformats.org/officeDocument/2006/relationships/worksheet" Target="worksheets/sheet1416.xml"/><Relationship Id="rId1415" Type="http://schemas.openxmlformats.org/officeDocument/2006/relationships/worksheet" Target="worksheets/sheet1415.xml"/><Relationship Id="rId1414" Type="http://schemas.openxmlformats.org/officeDocument/2006/relationships/worksheet" Target="worksheets/sheet1414.xml"/><Relationship Id="rId1413" Type="http://schemas.openxmlformats.org/officeDocument/2006/relationships/worksheet" Target="worksheets/sheet1413.xml"/><Relationship Id="rId1412" Type="http://schemas.openxmlformats.org/officeDocument/2006/relationships/worksheet" Target="worksheets/sheet1412.xml"/><Relationship Id="rId1411" Type="http://schemas.openxmlformats.org/officeDocument/2006/relationships/worksheet" Target="worksheets/sheet1411.xml"/><Relationship Id="rId1410" Type="http://schemas.openxmlformats.org/officeDocument/2006/relationships/worksheet" Target="worksheets/sheet1410.xml"/><Relationship Id="rId141" Type="http://schemas.openxmlformats.org/officeDocument/2006/relationships/worksheet" Target="worksheets/sheet141.xml"/><Relationship Id="rId1409" Type="http://schemas.openxmlformats.org/officeDocument/2006/relationships/worksheet" Target="worksheets/sheet1409.xml"/><Relationship Id="rId1408" Type="http://schemas.openxmlformats.org/officeDocument/2006/relationships/worksheet" Target="worksheets/sheet1408.xml"/><Relationship Id="rId1407" Type="http://schemas.openxmlformats.org/officeDocument/2006/relationships/worksheet" Target="worksheets/sheet1407.xml"/><Relationship Id="rId1406" Type="http://schemas.openxmlformats.org/officeDocument/2006/relationships/worksheet" Target="worksheets/sheet1406.xml"/><Relationship Id="rId1405" Type="http://schemas.openxmlformats.org/officeDocument/2006/relationships/worksheet" Target="worksheets/sheet1405.xml"/><Relationship Id="rId1404" Type="http://schemas.openxmlformats.org/officeDocument/2006/relationships/worksheet" Target="worksheets/sheet1404.xml"/><Relationship Id="rId1403" Type="http://schemas.openxmlformats.org/officeDocument/2006/relationships/worksheet" Target="worksheets/sheet1403.xml"/><Relationship Id="rId1402" Type="http://schemas.openxmlformats.org/officeDocument/2006/relationships/worksheet" Target="worksheets/sheet1402.xml"/><Relationship Id="rId1401" Type="http://schemas.openxmlformats.org/officeDocument/2006/relationships/worksheet" Target="worksheets/sheet1401.xml"/><Relationship Id="rId1400" Type="http://schemas.openxmlformats.org/officeDocument/2006/relationships/worksheet" Target="worksheets/sheet1400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9" Type="http://schemas.openxmlformats.org/officeDocument/2006/relationships/worksheet" Target="worksheets/sheet1399.xml"/><Relationship Id="rId1398" Type="http://schemas.openxmlformats.org/officeDocument/2006/relationships/worksheet" Target="worksheets/sheet1398.xml"/><Relationship Id="rId1397" Type="http://schemas.openxmlformats.org/officeDocument/2006/relationships/worksheet" Target="worksheets/sheet1397.xml"/><Relationship Id="rId1396" Type="http://schemas.openxmlformats.org/officeDocument/2006/relationships/worksheet" Target="worksheets/sheet1396.xml"/><Relationship Id="rId1395" Type="http://schemas.openxmlformats.org/officeDocument/2006/relationships/worksheet" Target="worksheets/sheet1395.xml"/><Relationship Id="rId1394" Type="http://schemas.openxmlformats.org/officeDocument/2006/relationships/worksheet" Target="worksheets/sheet1394.xml"/><Relationship Id="rId1393" Type="http://schemas.openxmlformats.org/officeDocument/2006/relationships/worksheet" Target="worksheets/sheet1393.xml"/><Relationship Id="rId1392" Type="http://schemas.openxmlformats.org/officeDocument/2006/relationships/worksheet" Target="worksheets/sheet1392.xml"/><Relationship Id="rId1391" Type="http://schemas.openxmlformats.org/officeDocument/2006/relationships/worksheet" Target="worksheets/sheet1391.xml"/><Relationship Id="rId1390" Type="http://schemas.openxmlformats.org/officeDocument/2006/relationships/worksheet" Target="worksheets/sheet1390.xml"/><Relationship Id="rId139" Type="http://schemas.openxmlformats.org/officeDocument/2006/relationships/worksheet" Target="worksheets/sheet139.xml"/><Relationship Id="rId1389" Type="http://schemas.openxmlformats.org/officeDocument/2006/relationships/worksheet" Target="worksheets/sheet1389.xml"/><Relationship Id="rId1388" Type="http://schemas.openxmlformats.org/officeDocument/2006/relationships/worksheet" Target="worksheets/sheet1388.xml"/><Relationship Id="rId1387" Type="http://schemas.openxmlformats.org/officeDocument/2006/relationships/worksheet" Target="worksheets/sheet1387.xml"/><Relationship Id="rId1386" Type="http://schemas.openxmlformats.org/officeDocument/2006/relationships/worksheet" Target="worksheets/sheet1386.xml"/><Relationship Id="rId1385" Type="http://schemas.openxmlformats.org/officeDocument/2006/relationships/worksheet" Target="worksheets/sheet1385.xml"/><Relationship Id="rId1384" Type="http://schemas.openxmlformats.org/officeDocument/2006/relationships/worksheet" Target="worksheets/sheet1384.xml"/><Relationship Id="rId1383" Type="http://schemas.openxmlformats.org/officeDocument/2006/relationships/worksheet" Target="worksheets/sheet1383.xml"/><Relationship Id="rId1382" Type="http://schemas.openxmlformats.org/officeDocument/2006/relationships/worksheet" Target="worksheets/sheet1382.xml"/><Relationship Id="rId1381" Type="http://schemas.openxmlformats.org/officeDocument/2006/relationships/worksheet" Target="worksheets/sheet1381.xml"/><Relationship Id="rId1380" Type="http://schemas.openxmlformats.org/officeDocument/2006/relationships/worksheet" Target="worksheets/sheet1380.xml"/><Relationship Id="rId138" Type="http://schemas.openxmlformats.org/officeDocument/2006/relationships/worksheet" Target="worksheets/sheet138.xml"/><Relationship Id="rId1379" Type="http://schemas.openxmlformats.org/officeDocument/2006/relationships/worksheet" Target="worksheets/sheet1379.xml"/><Relationship Id="rId1378" Type="http://schemas.openxmlformats.org/officeDocument/2006/relationships/worksheet" Target="worksheets/sheet1378.xml"/><Relationship Id="rId1377" Type="http://schemas.openxmlformats.org/officeDocument/2006/relationships/worksheet" Target="worksheets/sheet1377.xml"/><Relationship Id="rId1376" Type="http://schemas.openxmlformats.org/officeDocument/2006/relationships/worksheet" Target="worksheets/sheet1376.xml"/><Relationship Id="rId1375" Type="http://schemas.openxmlformats.org/officeDocument/2006/relationships/worksheet" Target="worksheets/sheet1375.xml"/><Relationship Id="rId1374" Type="http://schemas.openxmlformats.org/officeDocument/2006/relationships/worksheet" Target="worksheets/sheet1374.xml"/><Relationship Id="rId1373" Type="http://schemas.openxmlformats.org/officeDocument/2006/relationships/worksheet" Target="worksheets/sheet1373.xml"/><Relationship Id="rId1372" Type="http://schemas.openxmlformats.org/officeDocument/2006/relationships/worksheet" Target="worksheets/sheet1372.xml"/><Relationship Id="rId1371" Type="http://schemas.openxmlformats.org/officeDocument/2006/relationships/worksheet" Target="worksheets/sheet1371.xml"/><Relationship Id="rId1370" Type="http://schemas.openxmlformats.org/officeDocument/2006/relationships/worksheet" Target="worksheets/sheet1370.xml"/><Relationship Id="rId137" Type="http://schemas.openxmlformats.org/officeDocument/2006/relationships/worksheet" Target="worksheets/sheet137.xml"/><Relationship Id="rId1369" Type="http://schemas.openxmlformats.org/officeDocument/2006/relationships/worksheet" Target="worksheets/sheet1369.xml"/><Relationship Id="rId1368" Type="http://schemas.openxmlformats.org/officeDocument/2006/relationships/worksheet" Target="worksheets/sheet1368.xml"/><Relationship Id="rId1367" Type="http://schemas.openxmlformats.org/officeDocument/2006/relationships/worksheet" Target="worksheets/sheet1367.xml"/><Relationship Id="rId1366" Type="http://schemas.openxmlformats.org/officeDocument/2006/relationships/worksheet" Target="worksheets/sheet1366.xml"/><Relationship Id="rId1365" Type="http://schemas.openxmlformats.org/officeDocument/2006/relationships/worksheet" Target="worksheets/sheet1365.xml"/><Relationship Id="rId1364" Type="http://schemas.openxmlformats.org/officeDocument/2006/relationships/worksheet" Target="worksheets/sheet1364.xml"/><Relationship Id="rId1363" Type="http://schemas.openxmlformats.org/officeDocument/2006/relationships/worksheet" Target="worksheets/sheet1363.xml"/><Relationship Id="rId1362" Type="http://schemas.openxmlformats.org/officeDocument/2006/relationships/worksheet" Target="worksheets/sheet1362.xml"/><Relationship Id="rId1361" Type="http://schemas.openxmlformats.org/officeDocument/2006/relationships/worksheet" Target="worksheets/sheet1361.xml"/><Relationship Id="rId1360" Type="http://schemas.openxmlformats.org/officeDocument/2006/relationships/worksheet" Target="worksheets/sheet1360.xml"/><Relationship Id="rId136" Type="http://schemas.openxmlformats.org/officeDocument/2006/relationships/worksheet" Target="worksheets/sheet136.xml"/><Relationship Id="rId1359" Type="http://schemas.openxmlformats.org/officeDocument/2006/relationships/worksheet" Target="worksheets/sheet1359.xml"/><Relationship Id="rId1358" Type="http://schemas.openxmlformats.org/officeDocument/2006/relationships/worksheet" Target="worksheets/sheet1358.xml"/><Relationship Id="rId1357" Type="http://schemas.openxmlformats.org/officeDocument/2006/relationships/worksheet" Target="worksheets/sheet1357.xml"/><Relationship Id="rId1356" Type="http://schemas.openxmlformats.org/officeDocument/2006/relationships/worksheet" Target="worksheets/sheet1356.xml"/><Relationship Id="rId1355" Type="http://schemas.openxmlformats.org/officeDocument/2006/relationships/worksheet" Target="worksheets/sheet1355.xml"/><Relationship Id="rId1354" Type="http://schemas.openxmlformats.org/officeDocument/2006/relationships/worksheet" Target="worksheets/sheet1354.xml"/><Relationship Id="rId1353" Type="http://schemas.openxmlformats.org/officeDocument/2006/relationships/worksheet" Target="worksheets/sheet1353.xml"/><Relationship Id="rId1352" Type="http://schemas.openxmlformats.org/officeDocument/2006/relationships/worksheet" Target="worksheets/sheet1352.xml"/><Relationship Id="rId1351" Type="http://schemas.openxmlformats.org/officeDocument/2006/relationships/worksheet" Target="worksheets/sheet1351.xml"/><Relationship Id="rId1350" Type="http://schemas.openxmlformats.org/officeDocument/2006/relationships/worksheet" Target="worksheets/sheet1350.xml"/><Relationship Id="rId135" Type="http://schemas.openxmlformats.org/officeDocument/2006/relationships/worksheet" Target="worksheets/sheet135.xml"/><Relationship Id="rId1349" Type="http://schemas.openxmlformats.org/officeDocument/2006/relationships/worksheet" Target="worksheets/sheet1349.xml"/><Relationship Id="rId1348" Type="http://schemas.openxmlformats.org/officeDocument/2006/relationships/worksheet" Target="worksheets/sheet1348.xml"/><Relationship Id="rId1347" Type="http://schemas.openxmlformats.org/officeDocument/2006/relationships/worksheet" Target="worksheets/sheet1347.xml"/><Relationship Id="rId1346" Type="http://schemas.openxmlformats.org/officeDocument/2006/relationships/worksheet" Target="worksheets/sheet1346.xml"/><Relationship Id="rId1345" Type="http://schemas.openxmlformats.org/officeDocument/2006/relationships/worksheet" Target="worksheets/sheet1345.xml"/><Relationship Id="rId1344" Type="http://schemas.openxmlformats.org/officeDocument/2006/relationships/worksheet" Target="worksheets/sheet1344.xml"/><Relationship Id="rId1343" Type="http://schemas.openxmlformats.org/officeDocument/2006/relationships/worksheet" Target="worksheets/sheet1343.xml"/><Relationship Id="rId1342" Type="http://schemas.openxmlformats.org/officeDocument/2006/relationships/worksheet" Target="worksheets/sheet1342.xml"/><Relationship Id="rId1341" Type="http://schemas.openxmlformats.org/officeDocument/2006/relationships/worksheet" Target="worksheets/sheet1341.xml"/><Relationship Id="rId1340" Type="http://schemas.openxmlformats.org/officeDocument/2006/relationships/worksheet" Target="worksheets/sheet1340.xml"/><Relationship Id="rId134" Type="http://schemas.openxmlformats.org/officeDocument/2006/relationships/worksheet" Target="worksheets/sheet134.xml"/><Relationship Id="rId1339" Type="http://schemas.openxmlformats.org/officeDocument/2006/relationships/worksheet" Target="worksheets/sheet1339.xml"/><Relationship Id="rId1338" Type="http://schemas.openxmlformats.org/officeDocument/2006/relationships/worksheet" Target="worksheets/sheet1338.xml"/><Relationship Id="rId1337" Type="http://schemas.openxmlformats.org/officeDocument/2006/relationships/worksheet" Target="worksheets/sheet1337.xml"/><Relationship Id="rId1336" Type="http://schemas.openxmlformats.org/officeDocument/2006/relationships/worksheet" Target="worksheets/sheet1336.xml"/><Relationship Id="rId1335" Type="http://schemas.openxmlformats.org/officeDocument/2006/relationships/worksheet" Target="worksheets/sheet1335.xml"/><Relationship Id="rId1334" Type="http://schemas.openxmlformats.org/officeDocument/2006/relationships/worksheet" Target="worksheets/sheet1334.xml"/><Relationship Id="rId1333" Type="http://schemas.openxmlformats.org/officeDocument/2006/relationships/worksheet" Target="worksheets/sheet1333.xml"/><Relationship Id="rId1332" Type="http://schemas.openxmlformats.org/officeDocument/2006/relationships/worksheet" Target="worksheets/sheet1332.xml"/><Relationship Id="rId1331" Type="http://schemas.openxmlformats.org/officeDocument/2006/relationships/worksheet" Target="worksheets/sheet1331.xml"/><Relationship Id="rId1330" Type="http://schemas.openxmlformats.org/officeDocument/2006/relationships/worksheet" Target="worksheets/sheet1330.xml"/><Relationship Id="rId133" Type="http://schemas.openxmlformats.org/officeDocument/2006/relationships/worksheet" Target="worksheets/sheet133.xml"/><Relationship Id="rId1329" Type="http://schemas.openxmlformats.org/officeDocument/2006/relationships/worksheet" Target="worksheets/sheet1329.xml"/><Relationship Id="rId1328" Type="http://schemas.openxmlformats.org/officeDocument/2006/relationships/worksheet" Target="worksheets/sheet1328.xml"/><Relationship Id="rId1327" Type="http://schemas.openxmlformats.org/officeDocument/2006/relationships/worksheet" Target="worksheets/sheet1327.xml"/><Relationship Id="rId1326" Type="http://schemas.openxmlformats.org/officeDocument/2006/relationships/worksheet" Target="worksheets/sheet1326.xml"/><Relationship Id="rId1325" Type="http://schemas.openxmlformats.org/officeDocument/2006/relationships/worksheet" Target="worksheets/sheet1325.xml"/><Relationship Id="rId1324" Type="http://schemas.openxmlformats.org/officeDocument/2006/relationships/worksheet" Target="worksheets/sheet1324.xml"/><Relationship Id="rId1323" Type="http://schemas.openxmlformats.org/officeDocument/2006/relationships/worksheet" Target="worksheets/sheet1323.xml"/><Relationship Id="rId1322" Type="http://schemas.openxmlformats.org/officeDocument/2006/relationships/worksheet" Target="worksheets/sheet1322.xml"/><Relationship Id="rId1321" Type="http://schemas.openxmlformats.org/officeDocument/2006/relationships/worksheet" Target="worksheets/sheet1321.xml"/><Relationship Id="rId1320" Type="http://schemas.openxmlformats.org/officeDocument/2006/relationships/worksheet" Target="worksheets/sheet1320.xml"/><Relationship Id="rId132" Type="http://schemas.openxmlformats.org/officeDocument/2006/relationships/worksheet" Target="worksheets/sheet132.xml"/><Relationship Id="rId1319" Type="http://schemas.openxmlformats.org/officeDocument/2006/relationships/worksheet" Target="worksheets/sheet1319.xml"/><Relationship Id="rId1318" Type="http://schemas.openxmlformats.org/officeDocument/2006/relationships/worksheet" Target="worksheets/sheet1318.xml"/><Relationship Id="rId1317" Type="http://schemas.openxmlformats.org/officeDocument/2006/relationships/worksheet" Target="worksheets/sheet1317.xml"/><Relationship Id="rId1316" Type="http://schemas.openxmlformats.org/officeDocument/2006/relationships/worksheet" Target="worksheets/sheet1316.xml"/><Relationship Id="rId1315" Type="http://schemas.openxmlformats.org/officeDocument/2006/relationships/worksheet" Target="worksheets/sheet1315.xml"/><Relationship Id="rId1314" Type="http://schemas.openxmlformats.org/officeDocument/2006/relationships/worksheet" Target="worksheets/sheet1314.xml"/><Relationship Id="rId1313" Type="http://schemas.openxmlformats.org/officeDocument/2006/relationships/worksheet" Target="worksheets/sheet1313.xml"/><Relationship Id="rId1312" Type="http://schemas.openxmlformats.org/officeDocument/2006/relationships/worksheet" Target="worksheets/sheet1312.xml"/><Relationship Id="rId1311" Type="http://schemas.openxmlformats.org/officeDocument/2006/relationships/worksheet" Target="worksheets/sheet1311.xml"/><Relationship Id="rId1310" Type="http://schemas.openxmlformats.org/officeDocument/2006/relationships/worksheet" Target="worksheets/sheet1310.xml"/><Relationship Id="rId131" Type="http://schemas.openxmlformats.org/officeDocument/2006/relationships/worksheet" Target="worksheets/sheet131.xml"/><Relationship Id="rId1309" Type="http://schemas.openxmlformats.org/officeDocument/2006/relationships/worksheet" Target="worksheets/sheet1309.xml"/><Relationship Id="rId1308" Type="http://schemas.openxmlformats.org/officeDocument/2006/relationships/worksheet" Target="worksheets/sheet1308.xml"/><Relationship Id="rId1307" Type="http://schemas.openxmlformats.org/officeDocument/2006/relationships/worksheet" Target="worksheets/sheet1307.xml"/><Relationship Id="rId1306" Type="http://schemas.openxmlformats.org/officeDocument/2006/relationships/worksheet" Target="worksheets/sheet1306.xml"/><Relationship Id="rId1305" Type="http://schemas.openxmlformats.org/officeDocument/2006/relationships/worksheet" Target="worksheets/sheet1305.xml"/><Relationship Id="rId1304" Type="http://schemas.openxmlformats.org/officeDocument/2006/relationships/worksheet" Target="worksheets/sheet1304.xml"/><Relationship Id="rId1303" Type="http://schemas.openxmlformats.org/officeDocument/2006/relationships/worksheet" Target="worksheets/sheet1303.xml"/><Relationship Id="rId1302" Type="http://schemas.openxmlformats.org/officeDocument/2006/relationships/worksheet" Target="worksheets/sheet1302.xml"/><Relationship Id="rId1301" Type="http://schemas.openxmlformats.org/officeDocument/2006/relationships/worksheet" Target="worksheets/sheet1301.xml"/><Relationship Id="rId1300" Type="http://schemas.openxmlformats.org/officeDocument/2006/relationships/worksheet" Target="worksheets/sheet1300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9" Type="http://schemas.openxmlformats.org/officeDocument/2006/relationships/worksheet" Target="worksheets/sheet1299.xml"/><Relationship Id="rId1298" Type="http://schemas.openxmlformats.org/officeDocument/2006/relationships/worksheet" Target="worksheets/sheet1298.xml"/><Relationship Id="rId1297" Type="http://schemas.openxmlformats.org/officeDocument/2006/relationships/worksheet" Target="worksheets/sheet1297.xml"/><Relationship Id="rId1296" Type="http://schemas.openxmlformats.org/officeDocument/2006/relationships/worksheet" Target="worksheets/sheet1296.xml"/><Relationship Id="rId1295" Type="http://schemas.openxmlformats.org/officeDocument/2006/relationships/worksheet" Target="worksheets/sheet1295.xml"/><Relationship Id="rId1294" Type="http://schemas.openxmlformats.org/officeDocument/2006/relationships/worksheet" Target="worksheets/sheet1294.xml"/><Relationship Id="rId1293" Type="http://schemas.openxmlformats.org/officeDocument/2006/relationships/worksheet" Target="worksheets/sheet1293.xml"/><Relationship Id="rId1292" Type="http://schemas.openxmlformats.org/officeDocument/2006/relationships/worksheet" Target="worksheets/sheet1292.xml"/><Relationship Id="rId1291" Type="http://schemas.openxmlformats.org/officeDocument/2006/relationships/worksheet" Target="worksheets/sheet1291.xml"/><Relationship Id="rId1290" Type="http://schemas.openxmlformats.org/officeDocument/2006/relationships/worksheet" Target="worksheets/sheet1290.xml"/><Relationship Id="rId129" Type="http://schemas.openxmlformats.org/officeDocument/2006/relationships/worksheet" Target="worksheets/sheet129.xml"/><Relationship Id="rId1289" Type="http://schemas.openxmlformats.org/officeDocument/2006/relationships/worksheet" Target="worksheets/sheet1289.xml"/><Relationship Id="rId1288" Type="http://schemas.openxmlformats.org/officeDocument/2006/relationships/worksheet" Target="worksheets/sheet1288.xml"/><Relationship Id="rId1287" Type="http://schemas.openxmlformats.org/officeDocument/2006/relationships/worksheet" Target="worksheets/sheet1287.xml"/><Relationship Id="rId1286" Type="http://schemas.openxmlformats.org/officeDocument/2006/relationships/worksheet" Target="worksheets/sheet1286.xml"/><Relationship Id="rId1285" Type="http://schemas.openxmlformats.org/officeDocument/2006/relationships/worksheet" Target="worksheets/sheet1285.xml"/><Relationship Id="rId1284" Type="http://schemas.openxmlformats.org/officeDocument/2006/relationships/worksheet" Target="worksheets/sheet1284.xml"/><Relationship Id="rId1283" Type="http://schemas.openxmlformats.org/officeDocument/2006/relationships/worksheet" Target="worksheets/sheet1283.xml"/><Relationship Id="rId1282" Type="http://schemas.openxmlformats.org/officeDocument/2006/relationships/worksheet" Target="worksheets/sheet1282.xml"/><Relationship Id="rId1281" Type="http://schemas.openxmlformats.org/officeDocument/2006/relationships/worksheet" Target="worksheets/sheet1281.xml"/><Relationship Id="rId1280" Type="http://schemas.openxmlformats.org/officeDocument/2006/relationships/worksheet" Target="worksheets/sheet1280.xml"/><Relationship Id="rId128" Type="http://schemas.openxmlformats.org/officeDocument/2006/relationships/worksheet" Target="worksheets/sheet128.xml"/><Relationship Id="rId1279" Type="http://schemas.openxmlformats.org/officeDocument/2006/relationships/worksheet" Target="worksheets/sheet1279.xml"/><Relationship Id="rId1278" Type="http://schemas.openxmlformats.org/officeDocument/2006/relationships/worksheet" Target="worksheets/sheet1278.xml"/><Relationship Id="rId1277" Type="http://schemas.openxmlformats.org/officeDocument/2006/relationships/worksheet" Target="worksheets/sheet1277.xml"/><Relationship Id="rId1276" Type="http://schemas.openxmlformats.org/officeDocument/2006/relationships/worksheet" Target="worksheets/sheet1276.xml"/><Relationship Id="rId1275" Type="http://schemas.openxmlformats.org/officeDocument/2006/relationships/worksheet" Target="worksheets/sheet1275.xml"/><Relationship Id="rId1274" Type="http://schemas.openxmlformats.org/officeDocument/2006/relationships/worksheet" Target="worksheets/sheet1274.xml"/><Relationship Id="rId1273" Type="http://schemas.openxmlformats.org/officeDocument/2006/relationships/worksheet" Target="worksheets/sheet1273.xml"/><Relationship Id="rId1272" Type="http://schemas.openxmlformats.org/officeDocument/2006/relationships/worksheet" Target="worksheets/sheet1272.xml"/><Relationship Id="rId1271" Type="http://schemas.openxmlformats.org/officeDocument/2006/relationships/worksheet" Target="worksheets/sheet1271.xml"/><Relationship Id="rId1270" Type="http://schemas.openxmlformats.org/officeDocument/2006/relationships/worksheet" Target="worksheets/sheet1270.xml"/><Relationship Id="rId127" Type="http://schemas.openxmlformats.org/officeDocument/2006/relationships/worksheet" Target="worksheets/sheet127.xml"/><Relationship Id="rId1269" Type="http://schemas.openxmlformats.org/officeDocument/2006/relationships/worksheet" Target="worksheets/sheet1269.xml"/><Relationship Id="rId1268" Type="http://schemas.openxmlformats.org/officeDocument/2006/relationships/worksheet" Target="worksheets/sheet1268.xml"/><Relationship Id="rId1267" Type="http://schemas.openxmlformats.org/officeDocument/2006/relationships/worksheet" Target="worksheets/sheet1267.xml"/><Relationship Id="rId1266" Type="http://schemas.openxmlformats.org/officeDocument/2006/relationships/worksheet" Target="worksheets/sheet1266.xml"/><Relationship Id="rId1265" Type="http://schemas.openxmlformats.org/officeDocument/2006/relationships/worksheet" Target="worksheets/sheet1265.xml"/><Relationship Id="rId1264" Type="http://schemas.openxmlformats.org/officeDocument/2006/relationships/worksheet" Target="worksheets/sheet1264.xml"/><Relationship Id="rId1263" Type="http://schemas.openxmlformats.org/officeDocument/2006/relationships/worksheet" Target="worksheets/sheet1263.xml"/><Relationship Id="rId1262" Type="http://schemas.openxmlformats.org/officeDocument/2006/relationships/worksheet" Target="worksheets/sheet1262.xml"/><Relationship Id="rId1261" Type="http://schemas.openxmlformats.org/officeDocument/2006/relationships/worksheet" Target="worksheets/sheet1261.xml"/><Relationship Id="rId1260" Type="http://schemas.openxmlformats.org/officeDocument/2006/relationships/worksheet" Target="worksheets/sheet1260.xml"/><Relationship Id="rId126" Type="http://schemas.openxmlformats.org/officeDocument/2006/relationships/worksheet" Target="worksheets/sheet126.xml"/><Relationship Id="rId1259" Type="http://schemas.openxmlformats.org/officeDocument/2006/relationships/worksheet" Target="worksheets/sheet1259.xml"/><Relationship Id="rId1258" Type="http://schemas.openxmlformats.org/officeDocument/2006/relationships/worksheet" Target="worksheets/sheet1258.xml"/><Relationship Id="rId1257" Type="http://schemas.openxmlformats.org/officeDocument/2006/relationships/worksheet" Target="worksheets/sheet1257.xml"/><Relationship Id="rId1256" Type="http://schemas.openxmlformats.org/officeDocument/2006/relationships/worksheet" Target="worksheets/sheet1256.xml"/><Relationship Id="rId1255" Type="http://schemas.openxmlformats.org/officeDocument/2006/relationships/worksheet" Target="worksheets/sheet1255.xml"/><Relationship Id="rId1254" Type="http://schemas.openxmlformats.org/officeDocument/2006/relationships/worksheet" Target="worksheets/sheet1254.xml"/><Relationship Id="rId1253" Type="http://schemas.openxmlformats.org/officeDocument/2006/relationships/worksheet" Target="worksheets/sheet1253.xml"/><Relationship Id="rId1252" Type="http://schemas.openxmlformats.org/officeDocument/2006/relationships/worksheet" Target="worksheets/sheet1252.xml"/><Relationship Id="rId1251" Type="http://schemas.openxmlformats.org/officeDocument/2006/relationships/worksheet" Target="worksheets/sheet1251.xml"/><Relationship Id="rId1250" Type="http://schemas.openxmlformats.org/officeDocument/2006/relationships/worksheet" Target="worksheets/sheet1250.xml"/><Relationship Id="rId125" Type="http://schemas.openxmlformats.org/officeDocument/2006/relationships/worksheet" Target="worksheets/sheet125.xml"/><Relationship Id="rId1249" Type="http://schemas.openxmlformats.org/officeDocument/2006/relationships/worksheet" Target="worksheets/sheet1249.xml"/><Relationship Id="rId1248" Type="http://schemas.openxmlformats.org/officeDocument/2006/relationships/worksheet" Target="worksheets/sheet1248.xml"/><Relationship Id="rId1247" Type="http://schemas.openxmlformats.org/officeDocument/2006/relationships/worksheet" Target="worksheets/sheet1247.xml"/><Relationship Id="rId1246" Type="http://schemas.openxmlformats.org/officeDocument/2006/relationships/worksheet" Target="worksheets/sheet1246.xml"/><Relationship Id="rId1245" Type="http://schemas.openxmlformats.org/officeDocument/2006/relationships/worksheet" Target="worksheets/sheet1245.xml"/><Relationship Id="rId1244" Type="http://schemas.openxmlformats.org/officeDocument/2006/relationships/worksheet" Target="worksheets/sheet1244.xml"/><Relationship Id="rId1243" Type="http://schemas.openxmlformats.org/officeDocument/2006/relationships/worksheet" Target="worksheets/sheet1243.xml"/><Relationship Id="rId1242" Type="http://schemas.openxmlformats.org/officeDocument/2006/relationships/worksheet" Target="worksheets/sheet1242.xml"/><Relationship Id="rId1241" Type="http://schemas.openxmlformats.org/officeDocument/2006/relationships/worksheet" Target="worksheets/sheet1241.xml"/><Relationship Id="rId1240" Type="http://schemas.openxmlformats.org/officeDocument/2006/relationships/worksheet" Target="worksheets/sheet1240.xml"/><Relationship Id="rId124" Type="http://schemas.openxmlformats.org/officeDocument/2006/relationships/worksheet" Target="worksheets/sheet124.xml"/><Relationship Id="rId1239" Type="http://schemas.openxmlformats.org/officeDocument/2006/relationships/worksheet" Target="worksheets/sheet1239.xml"/><Relationship Id="rId1238" Type="http://schemas.openxmlformats.org/officeDocument/2006/relationships/worksheet" Target="worksheets/sheet1238.xml"/><Relationship Id="rId1237" Type="http://schemas.openxmlformats.org/officeDocument/2006/relationships/worksheet" Target="worksheets/sheet1237.xml"/><Relationship Id="rId1236" Type="http://schemas.openxmlformats.org/officeDocument/2006/relationships/worksheet" Target="worksheets/sheet1236.xml"/><Relationship Id="rId1235" Type="http://schemas.openxmlformats.org/officeDocument/2006/relationships/worksheet" Target="worksheets/sheet1235.xml"/><Relationship Id="rId1234" Type="http://schemas.openxmlformats.org/officeDocument/2006/relationships/worksheet" Target="worksheets/sheet1234.xml"/><Relationship Id="rId1233" Type="http://schemas.openxmlformats.org/officeDocument/2006/relationships/worksheet" Target="worksheets/sheet1233.xml"/><Relationship Id="rId1232" Type="http://schemas.openxmlformats.org/officeDocument/2006/relationships/worksheet" Target="worksheets/sheet1232.xml"/><Relationship Id="rId1231" Type="http://schemas.openxmlformats.org/officeDocument/2006/relationships/worksheet" Target="worksheets/sheet1231.xml"/><Relationship Id="rId1230" Type="http://schemas.openxmlformats.org/officeDocument/2006/relationships/worksheet" Target="worksheets/sheet1230.xml"/><Relationship Id="rId123" Type="http://schemas.openxmlformats.org/officeDocument/2006/relationships/worksheet" Target="worksheets/sheet123.xml"/><Relationship Id="rId1229" Type="http://schemas.openxmlformats.org/officeDocument/2006/relationships/worksheet" Target="worksheets/sheet1229.xml"/><Relationship Id="rId1228" Type="http://schemas.openxmlformats.org/officeDocument/2006/relationships/worksheet" Target="worksheets/sheet1228.xml"/><Relationship Id="rId1227" Type="http://schemas.openxmlformats.org/officeDocument/2006/relationships/worksheet" Target="worksheets/sheet1227.xml"/><Relationship Id="rId1226" Type="http://schemas.openxmlformats.org/officeDocument/2006/relationships/worksheet" Target="worksheets/sheet1226.xml"/><Relationship Id="rId1225" Type="http://schemas.openxmlformats.org/officeDocument/2006/relationships/worksheet" Target="worksheets/sheet1225.xml"/><Relationship Id="rId1224" Type="http://schemas.openxmlformats.org/officeDocument/2006/relationships/worksheet" Target="worksheets/sheet1224.xml"/><Relationship Id="rId1223" Type="http://schemas.openxmlformats.org/officeDocument/2006/relationships/worksheet" Target="worksheets/sheet1223.xml"/><Relationship Id="rId1222" Type="http://schemas.openxmlformats.org/officeDocument/2006/relationships/worksheet" Target="worksheets/sheet1222.xml"/><Relationship Id="rId1221" Type="http://schemas.openxmlformats.org/officeDocument/2006/relationships/worksheet" Target="worksheets/sheet1221.xml"/><Relationship Id="rId1220" Type="http://schemas.openxmlformats.org/officeDocument/2006/relationships/worksheet" Target="worksheets/sheet1220.xml"/><Relationship Id="rId122" Type="http://schemas.openxmlformats.org/officeDocument/2006/relationships/worksheet" Target="worksheets/sheet122.xml"/><Relationship Id="rId1219" Type="http://schemas.openxmlformats.org/officeDocument/2006/relationships/worksheet" Target="worksheets/sheet1219.xml"/><Relationship Id="rId1218" Type="http://schemas.openxmlformats.org/officeDocument/2006/relationships/worksheet" Target="worksheets/sheet1218.xml"/><Relationship Id="rId1217" Type="http://schemas.openxmlformats.org/officeDocument/2006/relationships/worksheet" Target="worksheets/sheet1217.xml"/><Relationship Id="rId1216" Type="http://schemas.openxmlformats.org/officeDocument/2006/relationships/worksheet" Target="worksheets/sheet1216.xml"/><Relationship Id="rId1215" Type="http://schemas.openxmlformats.org/officeDocument/2006/relationships/worksheet" Target="worksheets/sheet1215.xml"/><Relationship Id="rId1214" Type="http://schemas.openxmlformats.org/officeDocument/2006/relationships/worksheet" Target="worksheets/sheet1214.xml"/><Relationship Id="rId1213" Type="http://schemas.openxmlformats.org/officeDocument/2006/relationships/worksheet" Target="worksheets/sheet1213.xml"/><Relationship Id="rId1212" Type="http://schemas.openxmlformats.org/officeDocument/2006/relationships/worksheet" Target="worksheets/sheet1212.xml"/><Relationship Id="rId1211" Type="http://schemas.openxmlformats.org/officeDocument/2006/relationships/worksheet" Target="worksheets/sheet1211.xml"/><Relationship Id="rId1210" Type="http://schemas.openxmlformats.org/officeDocument/2006/relationships/worksheet" Target="worksheets/sheet1210.xml"/><Relationship Id="rId121" Type="http://schemas.openxmlformats.org/officeDocument/2006/relationships/worksheet" Target="worksheets/sheet121.xml"/><Relationship Id="rId1209" Type="http://schemas.openxmlformats.org/officeDocument/2006/relationships/worksheet" Target="worksheets/sheet1209.xml"/><Relationship Id="rId1208" Type="http://schemas.openxmlformats.org/officeDocument/2006/relationships/worksheet" Target="worksheets/sheet1208.xml"/><Relationship Id="rId1207" Type="http://schemas.openxmlformats.org/officeDocument/2006/relationships/worksheet" Target="worksheets/sheet1207.xml"/><Relationship Id="rId1206" Type="http://schemas.openxmlformats.org/officeDocument/2006/relationships/worksheet" Target="worksheets/sheet1206.xml"/><Relationship Id="rId1205" Type="http://schemas.openxmlformats.org/officeDocument/2006/relationships/worksheet" Target="worksheets/sheet1205.xml"/><Relationship Id="rId1204" Type="http://schemas.openxmlformats.org/officeDocument/2006/relationships/worksheet" Target="worksheets/sheet1204.xml"/><Relationship Id="rId1203" Type="http://schemas.openxmlformats.org/officeDocument/2006/relationships/worksheet" Target="worksheets/sheet1203.xml"/><Relationship Id="rId1202" Type="http://schemas.openxmlformats.org/officeDocument/2006/relationships/worksheet" Target="worksheets/sheet1202.xml"/><Relationship Id="rId1201" Type="http://schemas.openxmlformats.org/officeDocument/2006/relationships/worksheet" Target="worksheets/sheet1201.xml"/><Relationship Id="rId1200" Type="http://schemas.openxmlformats.org/officeDocument/2006/relationships/worksheet" Target="worksheets/sheet1200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9" Type="http://schemas.openxmlformats.org/officeDocument/2006/relationships/worksheet" Target="worksheets/sheet1199.xml"/><Relationship Id="rId1198" Type="http://schemas.openxmlformats.org/officeDocument/2006/relationships/worksheet" Target="worksheets/sheet1198.xml"/><Relationship Id="rId1197" Type="http://schemas.openxmlformats.org/officeDocument/2006/relationships/worksheet" Target="worksheets/sheet1197.xml"/><Relationship Id="rId1196" Type="http://schemas.openxmlformats.org/officeDocument/2006/relationships/worksheet" Target="worksheets/sheet1196.xml"/><Relationship Id="rId1195" Type="http://schemas.openxmlformats.org/officeDocument/2006/relationships/worksheet" Target="worksheets/sheet1195.xml"/><Relationship Id="rId1194" Type="http://schemas.openxmlformats.org/officeDocument/2006/relationships/worksheet" Target="worksheets/sheet1194.xml"/><Relationship Id="rId1193" Type="http://schemas.openxmlformats.org/officeDocument/2006/relationships/worksheet" Target="worksheets/sheet1193.xml"/><Relationship Id="rId1192" Type="http://schemas.openxmlformats.org/officeDocument/2006/relationships/worksheet" Target="worksheets/sheet1192.xml"/><Relationship Id="rId1191" Type="http://schemas.openxmlformats.org/officeDocument/2006/relationships/worksheet" Target="worksheets/sheet1191.xml"/><Relationship Id="rId1190" Type="http://schemas.openxmlformats.org/officeDocument/2006/relationships/worksheet" Target="worksheets/sheet1190.xml"/><Relationship Id="rId119" Type="http://schemas.openxmlformats.org/officeDocument/2006/relationships/worksheet" Target="worksheets/sheet119.xml"/><Relationship Id="rId1189" Type="http://schemas.openxmlformats.org/officeDocument/2006/relationships/worksheet" Target="worksheets/sheet1189.xml"/><Relationship Id="rId1188" Type="http://schemas.openxmlformats.org/officeDocument/2006/relationships/worksheet" Target="worksheets/sheet1188.xml"/><Relationship Id="rId1187" Type="http://schemas.openxmlformats.org/officeDocument/2006/relationships/worksheet" Target="worksheets/sheet1187.xml"/><Relationship Id="rId1186" Type="http://schemas.openxmlformats.org/officeDocument/2006/relationships/worksheet" Target="worksheets/sheet1186.xml"/><Relationship Id="rId1185" Type="http://schemas.openxmlformats.org/officeDocument/2006/relationships/worksheet" Target="worksheets/sheet1185.xml"/><Relationship Id="rId1184" Type="http://schemas.openxmlformats.org/officeDocument/2006/relationships/worksheet" Target="worksheets/sheet1184.xml"/><Relationship Id="rId1183" Type="http://schemas.openxmlformats.org/officeDocument/2006/relationships/worksheet" Target="worksheets/sheet1183.xml"/><Relationship Id="rId1182" Type="http://schemas.openxmlformats.org/officeDocument/2006/relationships/worksheet" Target="worksheets/sheet1182.xml"/><Relationship Id="rId1181" Type="http://schemas.openxmlformats.org/officeDocument/2006/relationships/worksheet" Target="worksheets/sheet1181.xml"/><Relationship Id="rId1180" Type="http://schemas.openxmlformats.org/officeDocument/2006/relationships/worksheet" Target="worksheets/sheet1180.xml"/><Relationship Id="rId118" Type="http://schemas.openxmlformats.org/officeDocument/2006/relationships/worksheet" Target="worksheets/sheet118.xml"/><Relationship Id="rId1179" Type="http://schemas.openxmlformats.org/officeDocument/2006/relationships/worksheet" Target="worksheets/sheet1179.xml"/><Relationship Id="rId1178" Type="http://schemas.openxmlformats.org/officeDocument/2006/relationships/worksheet" Target="worksheets/sheet1178.xml"/><Relationship Id="rId1177" Type="http://schemas.openxmlformats.org/officeDocument/2006/relationships/worksheet" Target="worksheets/sheet1177.xml"/><Relationship Id="rId1176" Type="http://schemas.openxmlformats.org/officeDocument/2006/relationships/worksheet" Target="worksheets/sheet1176.xml"/><Relationship Id="rId1175" Type="http://schemas.openxmlformats.org/officeDocument/2006/relationships/worksheet" Target="worksheets/sheet1175.xml"/><Relationship Id="rId1174" Type="http://schemas.openxmlformats.org/officeDocument/2006/relationships/worksheet" Target="worksheets/sheet1174.xml"/><Relationship Id="rId1173" Type="http://schemas.openxmlformats.org/officeDocument/2006/relationships/worksheet" Target="worksheets/sheet1173.xml"/><Relationship Id="rId1172" Type="http://schemas.openxmlformats.org/officeDocument/2006/relationships/worksheet" Target="worksheets/sheet1172.xml"/><Relationship Id="rId1171" Type="http://schemas.openxmlformats.org/officeDocument/2006/relationships/worksheet" Target="worksheets/sheet1171.xml"/><Relationship Id="rId1170" Type="http://schemas.openxmlformats.org/officeDocument/2006/relationships/worksheet" Target="worksheets/sheet1170.xml"/><Relationship Id="rId117" Type="http://schemas.openxmlformats.org/officeDocument/2006/relationships/worksheet" Target="worksheets/sheet117.xml"/><Relationship Id="rId1169" Type="http://schemas.openxmlformats.org/officeDocument/2006/relationships/worksheet" Target="worksheets/sheet1169.xml"/><Relationship Id="rId1168" Type="http://schemas.openxmlformats.org/officeDocument/2006/relationships/worksheet" Target="worksheets/sheet1168.xml"/><Relationship Id="rId1167" Type="http://schemas.openxmlformats.org/officeDocument/2006/relationships/worksheet" Target="worksheets/sheet1167.xml"/><Relationship Id="rId1166" Type="http://schemas.openxmlformats.org/officeDocument/2006/relationships/worksheet" Target="worksheets/sheet1166.xml"/><Relationship Id="rId1165" Type="http://schemas.openxmlformats.org/officeDocument/2006/relationships/worksheet" Target="worksheets/sheet1165.xml"/><Relationship Id="rId1164" Type="http://schemas.openxmlformats.org/officeDocument/2006/relationships/worksheet" Target="worksheets/sheet1164.xml"/><Relationship Id="rId1163" Type="http://schemas.openxmlformats.org/officeDocument/2006/relationships/worksheet" Target="worksheets/sheet1163.xml"/><Relationship Id="rId1162" Type="http://schemas.openxmlformats.org/officeDocument/2006/relationships/worksheet" Target="worksheets/sheet1162.xml"/><Relationship Id="rId1161" Type="http://schemas.openxmlformats.org/officeDocument/2006/relationships/worksheet" Target="worksheets/sheet1161.xml"/><Relationship Id="rId1160" Type="http://schemas.openxmlformats.org/officeDocument/2006/relationships/worksheet" Target="worksheets/sheet1160.xml"/><Relationship Id="rId116" Type="http://schemas.openxmlformats.org/officeDocument/2006/relationships/worksheet" Target="worksheets/sheet116.xml"/><Relationship Id="rId1159" Type="http://schemas.openxmlformats.org/officeDocument/2006/relationships/worksheet" Target="worksheets/sheet1159.xml"/><Relationship Id="rId1158" Type="http://schemas.openxmlformats.org/officeDocument/2006/relationships/worksheet" Target="worksheets/sheet1158.xml"/><Relationship Id="rId1157" Type="http://schemas.openxmlformats.org/officeDocument/2006/relationships/worksheet" Target="worksheets/sheet1157.xml"/><Relationship Id="rId1156" Type="http://schemas.openxmlformats.org/officeDocument/2006/relationships/worksheet" Target="worksheets/sheet1156.xml"/><Relationship Id="rId1155" Type="http://schemas.openxmlformats.org/officeDocument/2006/relationships/worksheet" Target="worksheets/sheet1155.xml"/><Relationship Id="rId1154" Type="http://schemas.openxmlformats.org/officeDocument/2006/relationships/worksheet" Target="worksheets/sheet1154.xml"/><Relationship Id="rId1153" Type="http://schemas.openxmlformats.org/officeDocument/2006/relationships/worksheet" Target="worksheets/sheet1153.xml"/><Relationship Id="rId1152" Type="http://schemas.openxmlformats.org/officeDocument/2006/relationships/worksheet" Target="worksheets/sheet1152.xml"/><Relationship Id="rId1151" Type="http://schemas.openxmlformats.org/officeDocument/2006/relationships/worksheet" Target="worksheets/sheet1151.xml"/><Relationship Id="rId1150" Type="http://schemas.openxmlformats.org/officeDocument/2006/relationships/worksheet" Target="worksheets/sheet1150.xml"/><Relationship Id="rId115" Type="http://schemas.openxmlformats.org/officeDocument/2006/relationships/worksheet" Target="worksheets/sheet115.xml"/><Relationship Id="rId1149" Type="http://schemas.openxmlformats.org/officeDocument/2006/relationships/worksheet" Target="worksheets/sheet1149.xml"/><Relationship Id="rId1148" Type="http://schemas.openxmlformats.org/officeDocument/2006/relationships/worksheet" Target="worksheets/sheet1148.xml"/><Relationship Id="rId1147" Type="http://schemas.openxmlformats.org/officeDocument/2006/relationships/worksheet" Target="worksheets/sheet1147.xml"/><Relationship Id="rId1146" Type="http://schemas.openxmlformats.org/officeDocument/2006/relationships/worksheet" Target="worksheets/sheet1146.xml"/><Relationship Id="rId1145" Type="http://schemas.openxmlformats.org/officeDocument/2006/relationships/worksheet" Target="worksheets/sheet1145.xml"/><Relationship Id="rId1144" Type="http://schemas.openxmlformats.org/officeDocument/2006/relationships/worksheet" Target="worksheets/sheet1144.xml"/><Relationship Id="rId1143" Type="http://schemas.openxmlformats.org/officeDocument/2006/relationships/worksheet" Target="worksheets/sheet1143.xml"/><Relationship Id="rId1142" Type="http://schemas.openxmlformats.org/officeDocument/2006/relationships/worksheet" Target="worksheets/sheet1142.xml"/><Relationship Id="rId1141" Type="http://schemas.openxmlformats.org/officeDocument/2006/relationships/worksheet" Target="worksheets/sheet1141.xml"/><Relationship Id="rId1140" Type="http://schemas.openxmlformats.org/officeDocument/2006/relationships/worksheet" Target="worksheets/sheet1140.xml"/><Relationship Id="rId114" Type="http://schemas.openxmlformats.org/officeDocument/2006/relationships/worksheet" Target="worksheets/sheet114.xml"/><Relationship Id="rId1139" Type="http://schemas.openxmlformats.org/officeDocument/2006/relationships/worksheet" Target="worksheets/sheet1139.xml"/><Relationship Id="rId1138" Type="http://schemas.openxmlformats.org/officeDocument/2006/relationships/worksheet" Target="worksheets/sheet1138.xml"/><Relationship Id="rId1137" Type="http://schemas.openxmlformats.org/officeDocument/2006/relationships/worksheet" Target="worksheets/sheet1137.xml"/><Relationship Id="rId1136" Type="http://schemas.openxmlformats.org/officeDocument/2006/relationships/worksheet" Target="worksheets/sheet1136.xml"/><Relationship Id="rId1135" Type="http://schemas.openxmlformats.org/officeDocument/2006/relationships/worksheet" Target="worksheets/sheet1135.xml"/><Relationship Id="rId1134" Type="http://schemas.openxmlformats.org/officeDocument/2006/relationships/worksheet" Target="worksheets/sheet1134.xml"/><Relationship Id="rId1133" Type="http://schemas.openxmlformats.org/officeDocument/2006/relationships/worksheet" Target="worksheets/sheet1133.xml"/><Relationship Id="rId1132" Type="http://schemas.openxmlformats.org/officeDocument/2006/relationships/worksheet" Target="worksheets/sheet1132.xml"/><Relationship Id="rId1131" Type="http://schemas.openxmlformats.org/officeDocument/2006/relationships/worksheet" Target="worksheets/sheet1131.xml"/><Relationship Id="rId1130" Type="http://schemas.openxmlformats.org/officeDocument/2006/relationships/worksheet" Target="worksheets/sheet1130.xml"/><Relationship Id="rId113" Type="http://schemas.openxmlformats.org/officeDocument/2006/relationships/worksheet" Target="worksheets/sheet113.xml"/><Relationship Id="rId1129" Type="http://schemas.openxmlformats.org/officeDocument/2006/relationships/worksheet" Target="worksheets/sheet1129.xml"/><Relationship Id="rId1128" Type="http://schemas.openxmlformats.org/officeDocument/2006/relationships/worksheet" Target="worksheets/sheet1128.xml"/><Relationship Id="rId1127" Type="http://schemas.openxmlformats.org/officeDocument/2006/relationships/worksheet" Target="worksheets/sheet1127.xml"/><Relationship Id="rId1126" Type="http://schemas.openxmlformats.org/officeDocument/2006/relationships/worksheet" Target="worksheets/sheet1126.xml"/><Relationship Id="rId1125" Type="http://schemas.openxmlformats.org/officeDocument/2006/relationships/worksheet" Target="worksheets/sheet1125.xml"/><Relationship Id="rId1124" Type="http://schemas.openxmlformats.org/officeDocument/2006/relationships/worksheet" Target="worksheets/sheet1124.xml"/><Relationship Id="rId1123" Type="http://schemas.openxmlformats.org/officeDocument/2006/relationships/worksheet" Target="worksheets/sheet1123.xml"/><Relationship Id="rId1122" Type="http://schemas.openxmlformats.org/officeDocument/2006/relationships/worksheet" Target="worksheets/sheet1122.xml"/><Relationship Id="rId1121" Type="http://schemas.openxmlformats.org/officeDocument/2006/relationships/worksheet" Target="worksheets/sheet1121.xml"/><Relationship Id="rId1120" Type="http://schemas.openxmlformats.org/officeDocument/2006/relationships/worksheet" Target="worksheets/sheet1120.xml"/><Relationship Id="rId112" Type="http://schemas.openxmlformats.org/officeDocument/2006/relationships/worksheet" Target="worksheets/sheet112.xml"/><Relationship Id="rId1119" Type="http://schemas.openxmlformats.org/officeDocument/2006/relationships/worksheet" Target="worksheets/sheet1119.xml"/><Relationship Id="rId1118" Type="http://schemas.openxmlformats.org/officeDocument/2006/relationships/worksheet" Target="worksheets/sheet1118.xml"/><Relationship Id="rId1117" Type="http://schemas.openxmlformats.org/officeDocument/2006/relationships/worksheet" Target="worksheets/sheet1117.xml"/><Relationship Id="rId1116" Type="http://schemas.openxmlformats.org/officeDocument/2006/relationships/worksheet" Target="worksheets/sheet1116.xml"/><Relationship Id="rId1115" Type="http://schemas.openxmlformats.org/officeDocument/2006/relationships/worksheet" Target="worksheets/sheet1115.xml"/><Relationship Id="rId1114" Type="http://schemas.openxmlformats.org/officeDocument/2006/relationships/worksheet" Target="worksheets/sheet1114.xml"/><Relationship Id="rId1113" Type="http://schemas.openxmlformats.org/officeDocument/2006/relationships/worksheet" Target="worksheets/sheet1113.xml"/><Relationship Id="rId1112" Type="http://schemas.openxmlformats.org/officeDocument/2006/relationships/worksheet" Target="worksheets/sheet1112.xml"/><Relationship Id="rId1111" Type="http://schemas.openxmlformats.org/officeDocument/2006/relationships/worksheet" Target="worksheets/sheet1111.xml"/><Relationship Id="rId1110" Type="http://schemas.openxmlformats.org/officeDocument/2006/relationships/worksheet" Target="worksheets/sheet1110.xml"/><Relationship Id="rId111" Type="http://schemas.openxmlformats.org/officeDocument/2006/relationships/worksheet" Target="worksheets/sheet111.xml"/><Relationship Id="rId1109" Type="http://schemas.openxmlformats.org/officeDocument/2006/relationships/worksheet" Target="worksheets/sheet1109.xml"/><Relationship Id="rId1108" Type="http://schemas.openxmlformats.org/officeDocument/2006/relationships/worksheet" Target="worksheets/sheet1108.xml"/><Relationship Id="rId1107" Type="http://schemas.openxmlformats.org/officeDocument/2006/relationships/worksheet" Target="worksheets/sheet1107.xml"/><Relationship Id="rId1106" Type="http://schemas.openxmlformats.org/officeDocument/2006/relationships/worksheet" Target="worksheets/sheet1106.xml"/><Relationship Id="rId1105" Type="http://schemas.openxmlformats.org/officeDocument/2006/relationships/worksheet" Target="worksheets/sheet1105.xml"/><Relationship Id="rId1104" Type="http://schemas.openxmlformats.org/officeDocument/2006/relationships/worksheet" Target="worksheets/sheet1104.xml"/><Relationship Id="rId1103" Type="http://schemas.openxmlformats.org/officeDocument/2006/relationships/worksheet" Target="worksheets/sheet1103.xml"/><Relationship Id="rId1102" Type="http://schemas.openxmlformats.org/officeDocument/2006/relationships/worksheet" Target="worksheets/sheet1102.xml"/><Relationship Id="rId1101" Type="http://schemas.openxmlformats.org/officeDocument/2006/relationships/worksheet" Target="worksheets/sheet1101.xml"/><Relationship Id="rId1100" Type="http://schemas.openxmlformats.org/officeDocument/2006/relationships/worksheet" Target="worksheets/sheet1100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9" Type="http://schemas.openxmlformats.org/officeDocument/2006/relationships/worksheet" Target="worksheets/sheet1099.xml"/><Relationship Id="rId1098" Type="http://schemas.openxmlformats.org/officeDocument/2006/relationships/worksheet" Target="worksheets/sheet1098.xml"/><Relationship Id="rId1097" Type="http://schemas.openxmlformats.org/officeDocument/2006/relationships/worksheet" Target="worksheets/sheet1097.xml"/><Relationship Id="rId1096" Type="http://schemas.openxmlformats.org/officeDocument/2006/relationships/worksheet" Target="worksheets/sheet1096.xml"/><Relationship Id="rId1095" Type="http://schemas.openxmlformats.org/officeDocument/2006/relationships/worksheet" Target="worksheets/sheet1095.xml"/><Relationship Id="rId1094" Type="http://schemas.openxmlformats.org/officeDocument/2006/relationships/worksheet" Target="worksheets/sheet1094.xml"/><Relationship Id="rId1093" Type="http://schemas.openxmlformats.org/officeDocument/2006/relationships/worksheet" Target="worksheets/sheet1093.xml"/><Relationship Id="rId1092" Type="http://schemas.openxmlformats.org/officeDocument/2006/relationships/worksheet" Target="worksheets/sheet1092.xml"/><Relationship Id="rId1091" Type="http://schemas.openxmlformats.org/officeDocument/2006/relationships/worksheet" Target="worksheets/sheet1091.xml"/><Relationship Id="rId1090" Type="http://schemas.openxmlformats.org/officeDocument/2006/relationships/worksheet" Target="worksheets/sheet1090.xml"/><Relationship Id="rId109" Type="http://schemas.openxmlformats.org/officeDocument/2006/relationships/worksheet" Target="worksheets/sheet109.xml"/><Relationship Id="rId1089" Type="http://schemas.openxmlformats.org/officeDocument/2006/relationships/worksheet" Target="worksheets/sheet1089.xml"/><Relationship Id="rId1088" Type="http://schemas.openxmlformats.org/officeDocument/2006/relationships/worksheet" Target="worksheets/sheet1088.xml"/><Relationship Id="rId1087" Type="http://schemas.openxmlformats.org/officeDocument/2006/relationships/worksheet" Target="worksheets/sheet1087.xml"/><Relationship Id="rId1086" Type="http://schemas.openxmlformats.org/officeDocument/2006/relationships/worksheet" Target="worksheets/sheet1086.xml"/><Relationship Id="rId1085" Type="http://schemas.openxmlformats.org/officeDocument/2006/relationships/worksheet" Target="worksheets/sheet1085.xml"/><Relationship Id="rId1084" Type="http://schemas.openxmlformats.org/officeDocument/2006/relationships/worksheet" Target="worksheets/sheet1084.xml"/><Relationship Id="rId1083" Type="http://schemas.openxmlformats.org/officeDocument/2006/relationships/worksheet" Target="worksheets/sheet1083.xml"/><Relationship Id="rId1082" Type="http://schemas.openxmlformats.org/officeDocument/2006/relationships/worksheet" Target="worksheets/sheet1082.xml"/><Relationship Id="rId1081" Type="http://schemas.openxmlformats.org/officeDocument/2006/relationships/worksheet" Target="worksheets/sheet1081.xml"/><Relationship Id="rId1080" Type="http://schemas.openxmlformats.org/officeDocument/2006/relationships/worksheet" Target="worksheets/sheet1080.xml"/><Relationship Id="rId108" Type="http://schemas.openxmlformats.org/officeDocument/2006/relationships/worksheet" Target="worksheets/sheet108.xml"/><Relationship Id="rId1079" Type="http://schemas.openxmlformats.org/officeDocument/2006/relationships/worksheet" Target="worksheets/sheet1079.xml"/><Relationship Id="rId1078" Type="http://schemas.openxmlformats.org/officeDocument/2006/relationships/worksheet" Target="worksheets/sheet1078.xml"/><Relationship Id="rId1077" Type="http://schemas.openxmlformats.org/officeDocument/2006/relationships/worksheet" Target="worksheets/sheet1077.xml"/><Relationship Id="rId1076" Type="http://schemas.openxmlformats.org/officeDocument/2006/relationships/worksheet" Target="worksheets/sheet1076.xml"/><Relationship Id="rId1075" Type="http://schemas.openxmlformats.org/officeDocument/2006/relationships/worksheet" Target="worksheets/sheet1075.xml"/><Relationship Id="rId1074" Type="http://schemas.openxmlformats.org/officeDocument/2006/relationships/worksheet" Target="worksheets/sheet1074.xml"/><Relationship Id="rId1073" Type="http://schemas.openxmlformats.org/officeDocument/2006/relationships/worksheet" Target="worksheets/sheet1073.xml"/><Relationship Id="rId1072" Type="http://schemas.openxmlformats.org/officeDocument/2006/relationships/worksheet" Target="worksheets/sheet1072.xml"/><Relationship Id="rId1071" Type="http://schemas.openxmlformats.org/officeDocument/2006/relationships/worksheet" Target="worksheets/sheet1071.xml"/><Relationship Id="rId1070" Type="http://schemas.openxmlformats.org/officeDocument/2006/relationships/worksheet" Target="worksheets/sheet1070.xml"/><Relationship Id="rId107" Type="http://schemas.openxmlformats.org/officeDocument/2006/relationships/worksheet" Target="worksheets/sheet107.xml"/><Relationship Id="rId1069" Type="http://schemas.openxmlformats.org/officeDocument/2006/relationships/worksheet" Target="worksheets/sheet1069.xml"/><Relationship Id="rId1068" Type="http://schemas.openxmlformats.org/officeDocument/2006/relationships/worksheet" Target="worksheets/sheet1068.xml"/><Relationship Id="rId1067" Type="http://schemas.openxmlformats.org/officeDocument/2006/relationships/worksheet" Target="worksheets/sheet1067.xml"/><Relationship Id="rId1066" Type="http://schemas.openxmlformats.org/officeDocument/2006/relationships/worksheet" Target="worksheets/sheet1066.xml"/><Relationship Id="rId1065" Type="http://schemas.openxmlformats.org/officeDocument/2006/relationships/worksheet" Target="worksheets/sheet1065.xml"/><Relationship Id="rId1064" Type="http://schemas.openxmlformats.org/officeDocument/2006/relationships/worksheet" Target="worksheets/sheet1064.xml"/><Relationship Id="rId1063" Type="http://schemas.openxmlformats.org/officeDocument/2006/relationships/worksheet" Target="worksheets/sheet1063.xml"/><Relationship Id="rId1062" Type="http://schemas.openxmlformats.org/officeDocument/2006/relationships/worksheet" Target="worksheets/sheet1062.xml"/><Relationship Id="rId1061" Type="http://schemas.openxmlformats.org/officeDocument/2006/relationships/worksheet" Target="worksheets/sheet1061.xml"/><Relationship Id="rId1060" Type="http://schemas.openxmlformats.org/officeDocument/2006/relationships/worksheet" Target="worksheets/sheet1060.xml"/><Relationship Id="rId106" Type="http://schemas.openxmlformats.org/officeDocument/2006/relationships/worksheet" Target="worksheets/sheet106.xml"/><Relationship Id="rId1059" Type="http://schemas.openxmlformats.org/officeDocument/2006/relationships/worksheet" Target="worksheets/sheet1059.xml"/><Relationship Id="rId1058" Type="http://schemas.openxmlformats.org/officeDocument/2006/relationships/worksheet" Target="worksheets/sheet1058.xml"/><Relationship Id="rId1057" Type="http://schemas.openxmlformats.org/officeDocument/2006/relationships/worksheet" Target="worksheets/sheet1057.xml"/><Relationship Id="rId1056" Type="http://schemas.openxmlformats.org/officeDocument/2006/relationships/worksheet" Target="worksheets/sheet1056.xml"/><Relationship Id="rId1055" Type="http://schemas.openxmlformats.org/officeDocument/2006/relationships/worksheet" Target="worksheets/sheet1055.xml"/><Relationship Id="rId1054" Type="http://schemas.openxmlformats.org/officeDocument/2006/relationships/worksheet" Target="worksheets/sheet1054.xml"/><Relationship Id="rId1053" Type="http://schemas.openxmlformats.org/officeDocument/2006/relationships/worksheet" Target="worksheets/sheet1053.xml"/><Relationship Id="rId1052" Type="http://schemas.openxmlformats.org/officeDocument/2006/relationships/worksheet" Target="worksheets/sheet1052.xml"/><Relationship Id="rId1051" Type="http://schemas.openxmlformats.org/officeDocument/2006/relationships/worksheet" Target="worksheets/sheet1051.xml"/><Relationship Id="rId1050" Type="http://schemas.openxmlformats.org/officeDocument/2006/relationships/worksheet" Target="worksheets/sheet1050.xml"/><Relationship Id="rId105" Type="http://schemas.openxmlformats.org/officeDocument/2006/relationships/worksheet" Target="worksheets/sheet105.xml"/><Relationship Id="rId1049" Type="http://schemas.openxmlformats.org/officeDocument/2006/relationships/worksheet" Target="worksheets/sheet1049.xml"/><Relationship Id="rId1048" Type="http://schemas.openxmlformats.org/officeDocument/2006/relationships/worksheet" Target="worksheets/sheet1048.xml"/><Relationship Id="rId1047" Type="http://schemas.openxmlformats.org/officeDocument/2006/relationships/worksheet" Target="worksheets/sheet1047.xml"/><Relationship Id="rId1046" Type="http://schemas.openxmlformats.org/officeDocument/2006/relationships/worksheet" Target="worksheets/sheet1046.xml"/><Relationship Id="rId1045" Type="http://schemas.openxmlformats.org/officeDocument/2006/relationships/worksheet" Target="worksheets/sheet1045.xml"/><Relationship Id="rId1044" Type="http://schemas.openxmlformats.org/officeDocument/2006/relationships/worksheet" Target="worksheets/sheet1044.xml"/><Relationship Id="rId1043" Type="http://schemas.openxmlformats.org/officeDocument/2006/relationships/worksheet" Target="worksheets/sheet1043.xml"/><Relationship Id="rId1042" Type="http://schemas.openxmlformats.org/officeDocument/2006/relationships/worksheet" Target="worksheets/sheet1042.xml"/><Relationship Id="rId1041" Type="http://schemas.openxmlformats.org/officeDocument/2006/relationships/worksheet" Target="worksheets/sheet1041.xml"/><Relationship Id="rId1040" Type="http://schemas.openxmlformats.org/officeDocument/2006/relationships/worksheet" Target="worksheets/sheet1040.xml"/><Relationship Id="rId104" Type="http://schemas.openxmlformats.org/officeDocument/2006/relationships/worksheet" Target="worksheets/sheet104.xml"/><Relationship Id="rId1039" Type="http://schemas.openxmlformats.org/officeDocument/2006/relationships/worksheet" Target="worksheets/sheet1039.xml"/><Relationship Id="rId1038" Type="http://schemas.openxmlformats.org/officeDocument/2006/relationships/worksheet" Target="worksheets/sheet1038.xml"/><Relationship Id="rId1037" Type="http://schemas.openxmlformats.org/officeDocument/2006/relationships/worksheet" Target="worksheets/sheet1037.xml"/><Relationship Id="rId1036" Type="http://schemas.openxmlformats.org/officeDocument/2006/relationships/worksheet" Target="worksheets/sheet1036.xml"/><Relationship Id="rId1035" Type="http://schemas.openxmlformats.org/officeDocument/2006/relationships/worksheet" Target="worksheets/sheet1035.xml"/><Relationship Id="rId1034" Type="http://schemas.openxmlformats.org/officeDocument/2006/relationships/worksheet" Target="worksheets/sheet1034.xml"/><Relationship Id="rId1033" Type="http://schemas.openxmlformats.org/officeDocument/2006/relationships/worksheet" Target="worksheets/sheet1033.xml"/><Relationship Id="rId1032" Type="http://schemas.openxmlformats.org/officeDocument/2006/relationships/worksheet" Target="worksheets/sheet1032.xml"/><Relationship Id="rId1031" Type="http://schemas.openxmlformats.org/officeDocument/2006/relationships/worksheet" Target="worksheets/sheet1031.xml"/><Relationship Id="rId1030" Type="http://schemas.openxmlformats.org/officeDocument/2006/relationships/worksheet" Target="worksheets/sheet1030.xml"/><Relationship Id="rId103" Type="http://schemas.openxmlformats.org/officeDocument/2006/relationships/worksheet" Target="worksheets/sheet103.xml"/><Relationship Id="rId1029" Type="http://schemas.openxmlformats.org/officeDocument/2006/relationships/worksheet" Target="worksheets/sheet1029.xml"/><Relationship Id="rId1028" Type="http://schemas.openxmlformats.org/officeDocument/2006/relationships/worksheet" Target="worksheets/sheet1028.xml"/><Relationship Id="rId1027" Type="http://schemas.openxmlformats.org/officeDocument/2006/relationships/worksheet" Target="worksheets/sheet1027.xml"/><Relationship Id="rId1026" Type="http://schemas.openxmlformats.org/officeDocument/2006/relationships/worksheet" Target="worksheets/sheet1026.xml"/><Relationship Id="rId1025" Type="http://schemas.openxmlformats.org/officeDocument/2006/relationships/worksheet" Target="worksheets/sheet1025.xml"/><Relationship Id="rId1024" Type="http://schemas.openxmlformats.org/officeDocument/2006/relationships/worksheet" Target="worksheets/sheet1024.xml"/><Relationship Id="rId1023" Type="http://schemas.openxmlformats.org/officeDocument/2006/relationships/worksheet" Target="worksheets/sheet1023.xml"/><Relationship Id="rId1022" Type="http://schemas.openxmlformats.org/officeDocument/2006/relationships/worksheet" Target="worksheets/sheet1022.xml"/><Relationship Id="rId1021" Type="http://schemas.openxmlformats.org/officeDocument/2006/relationships/worksheet" Target="worksheets/sheet1021.xml"/><Relationship Id="rId1020" Type="http://schemas.openxmlformats.org/officeDocument/2006/relationships/worksheet" Target="worksheets/sheet1020.xml"/><Relationship Id="rId102" Type="http://schemas.openxmlformats.org/officeDocument/2006/relationships/worksheet" Target="worksheets/sheet102.xml"/><Relationship Id="rId1019" Type="http://schemas.openxmlformats.org/officeDocument/2006/relationships/worksheet" Target="worksheets/sheet1019.xml"/><Relationship Id="rId1018" Type="http://schemas.openxmlformats.org/officeDocument/2006/relationships/worksheet" Target="worksheets/sheet1018.xml"/><Relationship Id="rId1017" Type="http://schemas.openxmlformats.org/officeDocument/2006/relationships/worksheet" Target="worksheets/sheet1017.xml"/><Relationship Id="rId1016" Type="http://schemas.openxmlformats.org/officeDocument/2006/relationships/worksheet" Target="worksheets/sheet1016.xml"/><Relationship Id="rId1015" Type="http://schemas.openxmlformats.org/officeDocument/2006/relationships/worksheet" Target="worksheets/sheet1015.xml"/><Relationship Id="rId1014" Type="http://schemas.openxmlformats.org/officeDocument/2006/relationships/worksheet" Target="worksheets/sheet1014.xml"/><Relationship Id="rId1013" Type="http://schemas.openxmlformats.org/officeDocument/2006/relationships/worksheet" Target="worksheets/sheet1013.xml"/><Relationship Id="rId1012" Type="http://schemas.openxmlformats.org/officeDocument/2006/relationships/worksheet" Target="worksheets/sheet1012.xml"/><Relationship Id="rId1011" Type="http://schemas.openxmlformats.org/officeDocument/2006/relationships/worksheet" Target="worksheets/sheet1011.xml"/><Relationship Id="rId1010" Type="http://schemas.openxmlformats.org/officeDocument/2006/relationships/worksheet" Target="worksheets/sheet1010.xml"/><Relationship Id="rId101" Type="http://schemas.openxmlformats.org/officeDocument/2006/relationships/worksheet" Target="worksheets/sheet101.xml"/><Relationship Id="rId1009" Type="http://schemas.openxmlformats.org/officeDocument/2006/relationships/worksheet" Target="worksheets/sheet1009.xml"/><Relationship Id="rId1008" Type="http://schemas.openxmlformats.org/officeDocument/2006/relationships/worksheet" Target="worksheets/sheet1008.xml"/><Relationship Id="rId1007" Type="http://schemas.openxmlformats.org/officeDocument/2006/relationships/worksheet" Target="worksheets/sheet1007.xml"/><Relationship Id="rId1006" Type="http://schemas.openxmlformats.org/officeDocument/2006/relationships/worksheet" Target="worksheets/sheet1006.xml"/><Relationship Id="rId1005" Type="http://schemas.openxmlformats.org/officeDocument/2006/relationships/worksheet" Target="worksheets/sheet1005.xml"/><Relationship Id="rId1004" Type="http://schemas.openxmlformats.org/officeDocument/2006/relationships/worksheet" Target="worksheets/sheet1004.xml"/><Relationship Id="rId1003" Type="http://schemas.openxmlformats.org/officeDocument/2006/relationships/worksheet" Target="worksheets/sheet1003.xml"/><Relationship Id="rId1002" Type="http://schemas.openxmlformats.org/officeDocument/2006/relationships/worksheet" Target="worksheets/sheet1002.xml"/><Relationship Id="rId1001" Type="http://schemas.openxmlformats.org/officeDocument/2006/relationships/worksheet" Target="worksheets/sheet1001.xml"/><Relationship Id="rId1000" Type="http://schemas.openxmlformats.org/officeDocument/2006/relationships/worksheet" Target="worksheets/sheet1000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1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2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3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4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6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7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8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59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0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1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2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3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4" name="Text Box 1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914400</xdr:colOff>
      <xdr:row>0</xdr:row>
      <xdr:rowOff>314325</xdr:rowOff>
    </xdr:from>
    <xdr:to>
      <xdr:col>2</xdr:col>
      <xdr:colOff>9525</xdr:colOff>
      <xdr:row>18</xdr:row>
      <xdr:rowOff>174625</xdr:rowOff>
    </xdr:to>
    <xdr:sp>
      <xdr:nvSpPr>
        <xdr:cNvPr id="65" name="Text Box 2"/>
        <xdr:cNvSpPr txBox="1"/>
      </xdr:nvSpPr>
      <xdr:spPr>
        <a:xfrm>
          <a:off x="4259580" y="314325"/>
          <a:ext cx="9525" cy="273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25552;&#21069;&#21578;&#30693;\2016&#24180;&#24066;&#26412;&#32423;&#23545;&#19979;&#36716;&#31227;&#25903;&#20184;-&#21508;&#22788;\#2016&#24180;&#24066;&#26412;&#32423;&#22823;&#19987;&#39033;&#39044;&#31639;&#24213;&#31295;1106-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5919;&#20379;&#20859;&#20154;&#21592;&#20449;&#24687;&#34920;\&#25945;&#32946;\&#27896;&#27700;&#22235;&#200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4\&#25968;&#23383;&#32508;&#21512;\&#25919;&#24220;&#22823;&#19987;&#39033;\2014&#24180;&#25919;&#24220;&#22823;&#19987;&#39033;&#25353;&#26376;&#32479;&#357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0\&#20154;&#22823;&#25253;&#21578;\&#20803;&#26086;&#21069;&#20154;&#22823;&#25253;&#21578;&#38468;&#34920;\&#24066;&#26412;&#32423;&#39044;&#24179;&#34913;12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上级专项提前下达表"/>
      <sheetName val="市本级提前下达表"/>
      <sheetName val="01.省指标录入"/>
      <sheetName val="大专项预算明细表"/>
      <sheetName val="01'.上年结转省指标"/>
      <sheetName val="02.市指标录入"/>
      <sheetName val="03.省指标生成表"/>
      <sheetName val="大专项生成表底稿"/>
      <sheetName val="03'.上年结转省指标生成表"/>
      <sheetName val="04.大专项生成表"/>
      <sheetName val="大专项报送格式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表二"/>
      <sheetName val="表五"/>
      <sheetName val="2012.2.2 (整合)"/>
      <sheetName val="2012.2.2"/>
      <sheetName val="全市结转"/>
      <sheetName val="提前告知数"/>
      <sheetName val="C01-1"/>
      <sheetName val="P1012001"/>
      <sheetName val="2012年财力"/>
      <sheetName val="类型"/>
      <sheetName val="#REF"/>
      <sheetName val="四月份月报"/>
      <sheetName val="单位编码"/>
      <sheetName val="DDETABLE "/>
      <sheetName val="mx"/>
      <sheetName val="基础编码"/>
      <sheetName val="人民银行"/>
      <sheetName val="中央"/>
      <sheetName val="2007"/>
      <sheetName val="政府综合专项"/>
      <sheetName val="02.市指标录入"/>
      <sheetName val="01.省指标录入"/>
      <sheetName val="大专项生成表底稿"/>
      <sheetName val="2014年大专项执行明细"/>
      <sheetName val="2014年大专项预算"/>
      <sheetName val="Sheet2"/>
      <sheetName val="下拉选项"/>
      <sheetName val="经费权重"/>
      <sheetName val="mmm"/>
      <sheetName val="2013年预计"/>
      <sheetName val="国地税"/>
      <sheetName val="09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DDETABLE "/>
      <sheetName val="#REF"/>
      <sheetName val="C01-1"/>
      <sheetName val="mx"/>
      <sheetName val="单位编码"/>
      <sheetName val="四月份月报"/>
      <sheetName val="XL4Poppy"/>
      <sheetName val="2000地方"/>
      <sheetName val="eqpmad2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_ESList"/>
      <sheetName val="表二 汇总表（业务处填）"/>
      <sheetName val="KKKKKKKK"/>
      <sheetName val="农业人口"/>
      <sheetName val="Open"/>
      <sheetName val="事业发展"/>
      <sheetName val="Sheet2"/>
      <sheetName val="差异系数"/>
      <sheetName val="data"/>
      <sheetName val="公检法司编制"/>
      <sheetName val="行政编制"/>
      <sheetName val="PKx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2007分月收入"/>
      <sheetName val="18全市平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97决算区县最后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C01-1"/>
      <sheetName val="Sheet2"/>
      <sheetName val="mx"/>
      <sheetName val="单位编码"/>
      <sheetName val="eqpmad2"/>
      <sheetName val="02.市指标录入"/>
      <sheetName val="01.省指标录入"/>
      <sheetName val="大专项生成表底稿"/>
      <sheetName val="P1012001"/>
      <sheetName val="类型"/>
      <sheetName val="PKx"/>
      <sheetName val="目录 (2)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MOLVCP"/>
      <sheetName val="YRRPIVOZD"/>
      <sheetName val="NOPYMCIQS"/>
      <sheetName val="RYPRKLRVN"/>
      <sheetName val="OPKJNQHKS"/>
      <sheetName val="CYZJQSBIO"/>
      <sheetName val="YWNIRVSQS"/>
      <sheetName val="2012年预算"/>
      <sheetName val="2013年政府大专项预算基础数据"/>
      <sheetName val="Sheet1"/>
      <sheetName val="2014年大专项预算"/>
      <sheetName val="2014年大专项执行明细"/>
      <sheetName val="2014年大专项统计表"/>
      <sheetName val="Sheet2"/>
      <sheetName val="2014科目表"/>
      <sheetName val="Sheet3"/>
      <sheetName val="基础编码"/>
      <sheetName val="类型"/>
      <sheetName val="C01-1"/>
      <sheetName val="四月份月报"/>
      <sheetName val="P1012001"/>
      <sheetName val="单位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表二"/>
      <sheetName val="表五"/>
      <sheetName val="2012.2.2 (整合)"/>
      <sheetName val="2012.2.2"/>
      <sheetName val="全市结转"/>
      <sheetName val="提前告知数"/>
      <sheetName val="基础编码"/>
      <sheetName val="mx"/>
      <sheetName val="类型"/>
      <sheetName val="XL4Poppy"/>
      <sheetName val="DDETABLE "/>
      <sheetName val="2014"/>
      <sheetName val="P1012001"/>
      <sheetName val="四月份月报"/>
      <sheetName val="Sheet2"/>
      <sheetName val="单位编码"/>
      <sheetName val="02.市指标录入"/>
      <sheetName val="01.省指标录入"/>
      <sheetName val="大专项生成表底稿"/>
      <sheetName val="eqpmad2"/>
      <sheetName val="2007分月收入"/>
      <sheetName val="2021湖北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18全市平"/>
      <sheetName val="18年本级平"/>
      <sheetName val="19全市平"/>
      <sheetName val="19本级平"/>
      <sheetName val="18基金平"/>
      <sheetName val="18本基金平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2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3402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0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2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3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4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5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5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6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7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8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19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0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41"/>
  <sheetViews>
    <sheetView showZeros="0" workbookViewId="0">
      <selection activeCell="P14" sqref="P14"/>
    </sheetView>
  </sheetViews>
  <sheetFormatPr defaultColWidth="9" defaultRowHeight="12.75"/>
  <cols>
    <col min="1" max="1" width="34" style="424" customWidth="1"/>
    <col min="2" max="2" width="12.4" style="424" customWidth="1"/>
    <col min="3" max="4" width="12.4" style="425" customWidth="1"/>
    <col min="5" max="9" width="12.4" style="424" customWidth="1"/>
    <col min="10" max="10" width="2.5" style="426" customWidth="1"/>
    <col min="11" max="11" width="12.4" style="424" customWidth="1"/>
    <col min="12" max="16384" width="9" style="424"/>
  </cols>
  <sheetData>
    <row r="1" s="483" customFormat="1" ht="31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91"/>
    </row>
    <row r="2" s="259" customFormat="1" ht="23.25" customHeight="1" spans="3:10">
      <c r="C2" s="428"/>
      <c r="D2" s="428"/>
      <c r="H2" s="429" t="s">
        <v>1</v>
      </c>
      <c r="I2" s="429"/>
      <c r="J2" s="430"/>
    </row>
    <row r="3" s="298" customFormat="1" ht="26.25" customHeight="1" spans="1:10">
      <c r="A3" s="305" t="s">
        <v>2</v>
      </c>
      <c r="B3" s="305" t="s">
        <v>3</v>
      </c>
      <c r="C3" s="431" t="s">
        <v>4</v>
      </c>
      <c r="D3" s="431" t="s">
        <v>5</v>
      </c>
      <c r="E3" s="305" t="s">
        <v>6</v>
      </c>
      <c r="F3" s="461" t="s">
        <v>7</v>
      </c>
      <c r="G3" s="461" t="s">
        <v>8</v>
      </c>
      <c r="H3" s="305" t="s">
        <v>9</v>
      </c>
      <c r="I3" s="305"/>
      <c r="J3" s="432"/>
    </row>
    <row r="4" s="298" customFormat="1" ht="26.25" customHeight="1" spans="1:10">
      <c r="A4" s="305"/>
      <c r="B4" s="305"/>
      <c r="C4" s="433"/>
      <c r="D4" s="433"/>
      <c r="E4" s="305"/>
      <c r="F4" s="463"/>
      <c r="G4" s="463"/>
      <c r="H4" s="5" t="s">
        <v>10</v>
      </c>
      <c r="I4" s="5" t="s">
        <v>11</v>
      </c>
      <c r="J4" s="432"/>
    </row>
    <row r="5" s="423" customFormat="1" ht="19.95" customHeight="1" spans="1:9">
      <c r="A5" s="434" t="s">
        <v>12</v>
      </c>
      <c r="B5" s="308">
        <f>B6+B22</f>
        <v>941365</v>
      </c>
      <c r="C5" s="308">
        <f>C6+C22</f>
        <v>961895</v>
      </c>
      <c r="D5" s="308">
        <f>D6+D22</f>
        <v>712417</v>
      </c>
      <c r="E5" s="308">
        <f>E6+E22</f>
        <v>726362</v>
      </c>
      <c r="F5" s="343">
        <f t="shared" ref="F5:F38" si="0">IF(C5=0,,E5/C5%)</f>
        <v>75.5136475394924</v>
      </c>
      <c r="G5" s="343">
        <f t="shared" ref="G5:G38" si="1">IF(D5=0,,E5/D5%)</f>
        <v>101.957421004833</v>
      </c>
      <c r="H5" s="344">
        <f t="shared" ref="H5:H38" si="2">E5-B5</f>
        <v>-215003</v>
      </c>
      <c r="I5" s="343">
        <f t="shared" ref="I5:I38" si="3">IF(B5=0,,E5/B5%-100)</f>
        <v>-22.8394937139154</v>
      </c>
    </row>
    <row r="6" s="484" customFormat="1" ht="19.95" customHeight="1" spans="1:10">
      <c r="A6" s="434" t="s">
        <v>13</v>
      </c>
      <c r="B6" s="308">
        <f>SUM(B7:B21)</f>
        <v>785788</v>
      </c>
      <c r="C6" s="308">
        <f>SUM(C7:C21)</f>
        <v>877611</v>
      </c>
      <c r="D6" s="308">
        <f>SUM(D7:D21)</f>
        <v>615652</v>
      </c>
      <c r="E6" s="308">
        <f>SUM(E7:E21)</f>
        <v>608594</v>
      </c>
      <c r="F6" s="343">
        <f t="shared" si="0"/>
        <v>69.3466695380983</v>
      </c>
      <c r="G6" s="343">
        <f t="shared" si="1"/>
        <v>98.8535731224783</v>
      </c>
      <c r="H6" s="344">
        <f t="shared" si="2"/>
        <v>-177194</v>
      </c>
      <c r="I6" s="343">
        <f t="shared" si="3"/>
        <v>-22.5498480506192</v>
      </c>
      <c r="J6" s="492"/>
    </row>
    <row r="7" s="423" customFormat="1" ht="19.95" customHeight="1" spans="1:10">
      <c r="A7" s="487" t="s">
        <v>14</v>
      </c>
      <c r="B7" s="248">
        <v>105051</v>
      </c>
      <c r="C7" s="488">
        <v>226950</v>
      </c>
      <c r="D7" s="489">
        <v>202268</v>
      </c>
      <c r="E7" s="248">
        <v>203452</v>
      </c>
      <c r="F7" s="343">
        <f t="shared" si="0"/>
        <v>89.6461775721525</v>
      </c>
      <c r="G7" s="343">
        <f t="shared" si="1"/>
        <v>100.585361994977</v>
      </c>
      <c r="H7" s="446">
        <f t="shared" si="2"/>
        <v>98401</v>
      </c>
      <c r="I7" s="493">
        <f t="shared" si="3"/>
        <v>93.6697413637186</v>
      </c>
      <c r="J7" s="348" t="s">
        <v>15</v>
      </c>
    </row>
    <row r="8" s="423" customFormat="1" ht="24.75" customHeight="1" spans="1:10">
      <c r="A8" s="490" t="s">
        <v>16</v>
      </c>
      <c r="B8" s="248"/>
      <c r="C8" s="248">
        <v>0</v>
      </c>
      <c r="D8" s="248">
        <v>0</v>
      </c>
      <c r="E8" s="248"/>
      <c r="F8" s="343">
        <f t="shared" si="0"/>
        <v>0</v>
      </c>
      <c r="G8" s="343">
        <f t="shared" si="1"/>
        <v>0</v>
      </c>
      <c r="H8" s="446">
        <f t="shared" si="2"/>
        <v>0</v>
      </c>
      <c r="I8" s="493">
        <f t="shared" si="3"/>
        <v>0</v>
      </c>
      <c r="J8" s="348"/>
    </row>
    <row r="9" s="423" customFormat="1" ht="19.95" customHeight="1" spans="1:10">
      <c r="A9" s="490" t="s">
        <v>17</v>
      </c>
      <c r="B9" s="248">
        <v>383130</v>
      </c>
      <c r="C9" s="489">
        <v>186800</v>
      </c>
      <c r="D9" s="248">
        <v>131759</v>
      </c>
      <c r="E9" s="248">
        <v>132222</v>
      </c>
      <c r="F9" s="343">
        <f t="shared" si="0"/>
        <v>70.7826552462527</v>
      </c>
      <c r="G9" s="343">
        <f t="shared" si="1"/>
        <v>100.351399145409</v>
      </c>
      <c r="H9" s="446">
        <f t="shared" si="2"/>
        <v>-250908</v>
      </c>
      <c r="I9" s="493">
        <f t="shared" si="3"/>
        <v>-65.4889985122543</v>
      </c>
      <c r="J9" s="348" t="s">
        <v>15</v>
      </c>
    </row>
    <row r="10" s="423" customFormat="1" ht="19.95" customHeight="1" spans="1:10">
      <c r="A10" s="490" t="s">
        <v>18</v>
      </c>
      <c r="B10" s="248">
        <v>30611</v>
      </c>
      <c r="C10" s="489">
        <v>30740</v>
      </c>
      <c r="D10" s="248">
        <v>29972</v>
      </c>
      <c r="E10" s="248">
        <v>31179</v>
      </c>
      <c r="F10" s="343">
        <f t="shared" si="0"/>
        <v>101.428106701366</v>
      </c>
      <c r="G10" s="343">
        <f t="shared" si="1"/>
        <v>104.027091952489</v>
      </c>
      <c r="H10" s="446">
        <f t="shared" si="2"/>
        <v>568</v>
      </c>
      <c r="I10" s="493">
        <f t="shared" si="3"/>
        <v>1.85554212537976</v>
      </c>
      <c r="J10" s="348" t="s">
        <v>15</v>
      </c>
    </row>
    <row r="11" s="423" customFormat="1" ht="19.95" customHeight="1" spans="1:10">
      <c r="A11" s="490" t="s">
        <v>19</v>
      </c>
      <c r="B11" s="248"/>
      <c r="C11" s="489">
        <v>0</v>
      </c>
      <c r="D11" s="248">
        <v>0</v>
      </c>
      <c r="E11" s="248"/>
      <c r="F11" s="343">
        <f t="shared" si="0"/>
        <v>0</v>
      </c>
      <c r="G11" s="343">
        <f t="shared" si="1"/>
        <v>0</v>
      </c>
      <c r="H11" s="446">
        <f t="shared" si="2"/>
        <v>0</v>
      </c>
      <c r="I11" s="493">
        <f t="shared" si="3"/>
        <v>0</v>
      </c>
      <c r="J11" s="348"/>
    </row>
    <row r="12" s="423" customFormat="1" ht="19.95" customHeight="1" spans="1:10">
      <c r="A12" s="490" t="s">
        <v>20</v>
      </c>
      <c r="B12" s="248">
        <v>27646</v>
      </c>
      <c r="C12" s="489">
        <v>43400</v>
      </c>
      <c r="D12" s="248">
        <v>27706</v>
      </c>
      <c r="E12" s="248">
        <v>28233</v>
      </c>
      <c r="F12" s="343">
        <f t="shared" si="0"/>
        <v>65.0529953917051</v>
      </c>
      <c r="G12" s="343">
        <f t="shared" si="1"/>
        <v>101.902115065329</v>
      </c>
      <c r="H12" s="446">
        <f t="shared" si="2"/>
        <v>587</v>
      </c>
      <c r="I12" s="493">
        <f t="shared" si="3"/>
        <v>2.12327280619259</v>
      </c>
      <c r="J12" s="348"/>
    </row>
    <row r="13" s="423" customFormat="1" ht="19.95" customHeight="1" spans="1:10">
      <c r="A13" s="490" t="s">
        <v>21</v>
      </c>
      <c r="B13" s="248">
        <v>39617</v>
      </c>
      <c r="C13" s="489">
        <v>56400</v>
      </c>
      <c r="D13" s="248">
        <v>45100</v>
      </c>
      <c r="E13" s="248">
        <v>44904</v>
      </c>
      <c r="F13" s="343">
        <f t="shared" si="0"/>
        <v>79.6170212765958</v>
      </c>
      <c r="G13" s="343">
        <f t="shared" si="1"/>
        <v>99.5654101995565</v>
      </c>
      <c r="H13" s="446">
        <f t="shared" si="2"/>
        <v>5287</v>
      </c>
      <c r="I13" s="493">
        <f t="shared" si="3"/>
        <v>13.3452810662089</v>
      </c>
      <c r="J13" s="348"/>
    </row>
    <row r="14" s="439" customFormat="1" ht="19.95" customHeight="1" spans="1:10">
      <c r="A14" s="490" t="s">
        <v>22</v>
      </c>
      <c r="B14" s="248">
        <v>12017</v>
      </c>
      <c r="C14" s="489">
        <v>11800</v>
      </c>
      <c r="D14" s="248">
        <v>12885</v>
      </c>
      <c r="E14" s="248">
        <v>13054</v>
      </c>
      <c r="F14" s="343">
        <f t="shared" si="0"/>
        <v>110.627118644068</v>
      </c>
      <c r="G14" s="343">
        <f t="shared" si="1"/>
        <v>101.311602638727</v>
      </c>
      <c r="H14" s="446">
        <f t="shared" si="2"/>
        <v>1037</v>
      </c>
      <c r="I14" s="493">
        <f t="shared" si="3"/>
        <v>8.62944162436548</v>
      </c>
      <c r="J14" s="348" t="s">
        <v>15</v>
      </c>
    </row>
    <row r="15" s="439" customFormat="1" ht="19.95" customHeight="1" spans="1:10">
      <c r="A15" s="490" t="s">
        <v>23</v>
      </c>
      <c r="B15" s="248">
        <v>29096</v>
      </c>
      <c r="C15" s="489">
        <v>41700</v>
      </c>
      <c r="D15" s="248">
        <v>26990</v>
      </c>
      <c r="E15" s="248">
        <v>26863</v>
      </c>
      <c r="F15" s="343">
        <f t="shared" si="0"/>
        <v>64.4196642685851</v>
      </c>
      <c r="G15" s="343">
        <f t="shared" si="1"/>
        <v>99.5294553538348</v>
      </c>
      <c r="H15" s="446">
        <f t="shared" si="2"/>
        <v>-2233</v>
      </c>
      <c r="I15" s="493">
        <f t="shared" si="3"/>
        <v>-7.67459444597195</v>
      </c>
      <c r="J15" s="348"/>
    </row>
    <row r="16" s="439" customFormat="1" ht="19.95" customHeight="1" spans="1:10">
      <c r="A16" s="490" t="s">
        <v>24</v>
      </c>
      <c r="B16" s="248">
        <v>79550</v>
      </c>
      <c r="C16" s="489">
        <v>115800</v>
      </c>
      <c r="D16" s="248">
        <v>66790</v>
      </c>
      <c r="E16" s="248">
        <v>56584</v>
      </c>
      <c r="F16" s="343">
        <f t="shared" si="0"/>
        <v>48.8635578583765</v>
      </c>
      <c r="G16" s="343">
        <f t="shared" si="1"/>
        <v>84.7192693516994</v>
      </c>
      <c r="H16" s="446">
        <f t="shared" si="2"/>
        <v>-22966</v>
      </c>
      <c r="I16" s="493">
        <f t="shared" si="3"/>
        <v>-28.8698931489629</v>
      </c>
      <c r="J16" s="348" t="s">
        <v>15</v>
      </c>
    </row>
    <row r="17" s="439" customFormat="1" ht="19.95" customHeight="1" spans="1:10">
      <c r="A17" s="490" t="s">
        <v>25</v>
      </c>
      <c r="B17" s="248">
        <v>4385</v>
      </c>
      <c r="C17" s="489">
        <v>5000</v>
      </c>
      <c r="D17" s="248">
        <v>2515</v>
      </c>
      <c r="E17" s="248">
        <v>2530</v>
      </c>
      <c r="F17" s="343">
        <f t="shared" si="0"/>
        <v>50.6</v>
      </c>
      <c r="G17" s="343">
        <f t="shared" si="1"/>
        <v>100.596421471173</v>
      </c>
      <c r="H17" s="446">
        <f t="shared" si="2"/>
        <v>-1855</v>
      </c>
      <c r="I17" s="493">
        <f t="shared" si="3"/>
        <v>-42.30330672748</v>
      </c>
      <c r="J17" s="348"/>
    </row>
    <row r="18" s="439" customFormat="1" ht="19.95" customHeight="1" spans="1:10">
      <c r="A18" s="490" t="s">
        <v>26</v>
      </c>
      <c r="B18" s="248">
        <v>9232</v>
      </c>
      <c r="C18" s="489">
        <v>9800</v>
      </c>
      <c r="D18" s="248">
        <v>6251</v>
      </c>
      <c r="E18" s="248">
        <v>6290</v>
      </c>
      <c r="F18" s="343">
        <f t="shared" si="0"/>
        <v>64.1836734693878</v>
      </c>
      <c r="G18" s="343">
        <f t="shared" si="1"/>
        <v>100.623900175972</v>
      </c>
      <c r="H18" s="446">
        <f t="shared" si="2"/>
        <v>-2942</v>
      </c>
      <c r="I18" s="493">
        <f t="shared" si="3"/>
        <v>-31.867417677643</v>
      </c>
      <c r="J18" s="348" t="s">
        <v>15</v>
      </c>
    </row>
    <row r="19" s="439" customFormat="1" ht="19.95" customHeight="1" spans="1:10">
      <c r="A19" s="490" t="s">
        <v>27</v>
      </c>
      <c r="B19" s="248">
        <v>60693</v>
      </c>
      <c r="C19" s="489">
        <v>144100</v>
      </c>
      <c r="D19" s="248">
        <v>60575</v>
      </c>
      <c r="E19" s="248">
        <v>62284</v>
      </c>
      <c r="F19" s="343">
        <f t="shared" si="0"/>
        <v>43.2227619708536</v>
      </c>
      <c r="G19" s="343">
        <f t="shared" si="1"/>
        <v>102.821295914156</v>
      </c>
      <c r="H19" s="446">
        <f t="shared" si="2"/>
        <v>1591</v>
      </c>
      <c r="I19" s="493">
        <f t="shared" si="3"/>
        <v>2.621389616595</v>
      </c>
      <c r="J19" s="348" t="s">
        <v>15</v>
      </c>
    </row>
    <row r="20" s="439" customFormat="1" ht="19.95" customHeight="1" spans="1:10">
      <c r="A20" s="490" t="s">
        <v>28</v>
      </c>
      <c r="B20" s="248">
        <v>241</v>
      </c>
      <c r="C20" s="489">
        <v>321</v>
      </c>
      <c r="D20" s="248">
        <v>233</v>
      </c>
      <c r="E20" s="248">
        <v>185</v>
      </c>
      <c r="F20" s="343">
        <f t="shared" si="0"/>
        <v>57.6323987538941</v>
      </c>
      <c r="G20" s="343">
        <f t="shared" si="1"/>
        <v>79.3991416309013</v>
      </c>
      <c r="H20" s="446">
        <f t="shared" si="2"/>
        <v>-56</v>
      </c>
      <c r="I20" s="493">
        <f t="shared" si="3"/>
        <v>-23.2365145228216</v>
      </c>
      <c r="J20" s="348"/>
    </row>
    <row r="21" s="439" customFormat="1" ht="19.95" customHeight="1" spans="1:10">
      <c r="A21" s="487" t="s">
        <v>29</v>
      </c>
      <c r="B21" s="248">
        <v>4519</v>
      </c>
      <c r="C21" s="248">
        <v>4800</v>
      </c>
      <c r="D21" s="248">
        <v>2608</v>
      </c>
      <c r="E21" s="248">
        <v>814</v>
      </c>
      <c r="F21" s="343">
        <f t="shared" si="0"/>
        <v>16.9583333333333</v>
      </c>
      <c r="G21" s="343">
        <f t="shared" si="1"/>
        <v>31.2116564417178</v>
      </c>
      <c r="H21" s="446">
        <f t="shared" si="2"/>
        <v>-3705</v>
      </c>
      <c r="I21" s="493">
        <f t="shared" si="3"/>
        <v>-81.987165302058</v>
      </c>
      <c r="J21" s="348" t="s">
        <v>15</v>
      </c>
    </row>
    <row r="22" s="485" customFormat="1" ht="19.95" customHeight="1" spans="1:9">
      <c r="A22" s="434" t="s">
        <v>30</v>
      </c>
      <c r="B22" s="308">
        <f>B23+B34+B35+B36+B37+B38</f>
        <v>155577</v>
      </c>
      <c r="C22" s="308">
        <f>C23+C34+C35+C36+C38+C37</f>
        <v>84284</v>
      </c>
      <c r="D22" s="308">
        <f>D23+D34+D35+D36+D38+D37</f>
        <v>96765</v>
      </c>
      <c r="E22" s="308">
        <f>E23+E34+E35+E36+E37+E38</f>
        <v>117768</v>
      </c>
      <c r="F22" s="343">
        <f t="shared" si="0"/>
        <v>139.727587679749</v>
      </c>
      <c r="G22" s="343">
        <f t="shared" si="1"/>
        <v>121.705161990389</v>
      </c>
      <c r="H22" s="344">
        <f t="shared" si="2"/>
        <v>-37809</v>
      </c>
      <c r="I22" s="343">
        <f t="shared" si="3"/>
        <v>-24.3024354499701</v>
      </c>
    </row>
    <row r="23" s="439" customFormat="1" ht="19.95" customHeight="1" spans="1:10">
      <c r="A23" s="487" t="s">
        <v>31</v>
      </c>
      <c r="B23" s="248">
        <v>3207</v>
      </c>
      <c r="C23" s="489">
        <v>902</v>
      </c>
      <c r="D23" s="248">
        <v>2098</v>
      </c>
      <c r="E23" s="248">
        <v>3984</v>
      </c>
      <c r="F23" s="343">
        <f t="shared" si="0"/>
        <v>441.685144124169</v>
      </c>
      <c r="G23" s="343">
        <f t="shared" si="1"/>
        <v>189.895138226883</v>
      </c>
      <c r="H23" s="344">
        <f t="shared" si="2"/>
        <v>777</v>
      </c>
      <c r="I23" s="343">
        <f t="shared" si="3"/>
        <v>24.2282507015903</v>
      </c>
      <c r="J23" s="348" t="s">
        <v>15</v>
      </c>
    </row>
    <row r="24" s="486" customFormat="1" ht="19.95" customHeight="1" spans="1:10">
      <c r="A24" s="490" t="s">
        <v>32</v>
      </c>
      <c r="B24" s="248"/>
      <c r="C24" s="248"/>
      <c r="D24" s="248"/>
      <c r="E24" s="248"/>
      <c r="F24" s="343">
        <f t="shared" si="0"/>
        <v>0</v>
      </c>
      <c r="G24" s="343">
        <f t="shared" si="1"/>
        <v>0</v>
      </c>
      <c r="H24" s="344">
        <f t="shared" si="2"/>
        <v>0</v>
      </c>
      <c r="I24" s="343">
        <f t="shared" si="3"/>
        <v>0</v>
      </c>
      <c r="J24" s="348"/>
    </row>
    <row r="25" s="439" customFormat="1" ht="19.95" customHeight="1" spans="1:10">
      <c r="A25" s="487" t="s">
        <v>33</v>
      </c>
      <c r="B25" s="248"/>
      <c r="C25" s="248"/>
      <c r="D25" s="248"/>
      <c r="E25" s="248"/>
      <c r="F25" s="343">
        <f t="shared" si="0"/>
        <v>0</v>
      </c>
      <c r="G25" s="343">
        <f t="shared" si="1"/>
        <v>0</v>
      </c>
      <c r="H25" s="344">
        <f t="shared" si="2"/>
        <v>0</v>
      </c>
      <c r="I25" s="343">
        <f t="shared" si="3"/>
        <v>0</v>
      </c>
      <c r="J25" s="348"/>
    </row>
    <row r="26" s="439" customFormat="1" ht="19.95" customHeight="1" spans="1:10">
      <c r="A26" s="490" t="s">
        <v>34</v>
      </c>
      <c r="B26" s="248"/>
      <c r="C26" s="248"/>
      <c r="D26" s="248"/>
      <c r="E26" s="248"/>
      <c r="F26" s="343">
        <f t="shared" si="0"/>
        <v>0</v>
      </c>
      <c r="G26" s="343">
        <f t="shared" si="1"/>
        <v>0</v>
      </c>
      <c r="H26" s="344">
        <f t="shared" si="2"/>
        <v>0</v>
      </c>
      <c r="I26" s="343">
        <f t="shared" si="3"/>
        <v>0</v>
      </c>
      <c r="J26" s="348"/>
    </row>
    <row r="27" s="439" customFormat="1" ht="19.95" customHeight="1" spans="1:10">
      <c r="A27" s="490" t="s">
        <v>35</v>
      </c>
      <c r="B27" s="248"/>
      <c r="C27" s="248"/>
      <c r="D27" s="248"/>
      <c r="E27" s="248"/>
      <c r="F27" s="343">
        <f t="shared" si="0"/>
        <v>0</v>
      </c>
      <c r="G27" s="343">
        <f t="shared" si="1"/>
        <v>0</v>
      </c>
      <c r="H27" s="344">
        <f t="shared" si="2"/>
        <v>0</v>
      </c>
      <c r="I27" s="343">
        <f t="shared" si="3"/>
        <v>0</v>
      </c>
      <c r="J27" s="348"/>
    </row>
    <row r="28" s="439" customFormat="1" ht="19.95" customHeight="1" spans="1:10">
      <c r="A28" s="490" t="s">
        <v>36</v>
      </c>
      <c r="B28" s="248"/>
      <c r="C28" s="248"/>
      <c r="D28" s="248"/>
      <c r="E28" s="248"/>
      <c r="F28" s="343">
        <f t="shared" si="0"/>
        <v>0</v>
      </c>
      <c r="G28" s="343">
        <f t="shared" si="1"/>
        <v>0</v>
      </c>
      <c r="H28" s="344">
        <f t="shared" si="2"/>
        <v>0</v>
      </c>
      <c r="I28" s="343">
        <f t="shared" si="3"/>
        <v>0</v>
      </c>
      <c r="J28" s="348"/>
    </row>
    <row r="29" s="439" customFormat="1" ht="19.95" customHeight="1" spans="1:10">
      <c r="A29" s="490" t="s">
        <v>37</v>
      </c>
      <c r="B29" s="248">
        <v>3205</v>
      </c>
      <c r="C29" s="489">
        <v>902</v>
      </c>
      <c r="D29" s="489">
        <v>2098</v>
      </c>
      <c r="E29" s="248">
        <v>3984</v>
      </c>
      <c r="F29" s="343">
        <f t="shared" si="0"/>
        <v>441.685144124169</v>
      </c>
      <c r="G29" s="343">
        <f t="shared" si="1"/>
        <v>189.895138226883</v>
      </c>
      <c r="H29" s="344">
        <f t="shared" si="2"/>
        <v>779</v>
      </c>
      <c r="I29" s="343">
        <f t="shared" si="3"/>
        <v>24.3057722308892</v>
      </c>
      <c r="J29" s="348" t="s">
        <v>15</v>
      </c>
    </row>
    <row r="30" s="439" customFormat="1" ht="19.95" customHeight="1" spans="1:10">
      <c r="A30" s="490" t="s">
        <v>38</v>
      </c>
      <c r="B30" s="248"/>
      <c r="C30" s="248"/>
      <c r="D30" s="248"/>
      <c r="E30" s="248"/>
      <c r="F30" s="343">
        <f t="shared" si="0"/>
        <v>0</v>
      </c>
      <c r="G30" s="343">
        <f t="shared" si="1"/>
        <v>0</v>
      </c>
      <c r="H30" s="344">
        <f t="shared" si="2"/>
        <v>0</v>
      </c>
      <c r="I30" s="343">
        <f t="shared" si="3"/>
        <v>0</v>
      </c>
      <c r="J30" s="348"/>
    </row>
    <row r="31" s="439" customFormat="1" ht="19.95" customHeight="1" spans="1:10">
      <c r="A31" s="490" t="s">
        <v>39</v>
      </c>
      <c r="B31" s="248">
        <v>2</v>
      </c>
      <c r="C31" s="248"/>
      <c r="D31" s="248"/>
      <c r="E31" s="248"/>
      <c r="F31" s="343">
        <f t="shared" si="0"/>
        <v>0</v>
      </c>
      <c r="G31" s="343">
        <f t="shared" si="1"/>
        <v>0</v>
      </c>
      <c r="H31" s="344">
        <f t="shared" si="2"/>
        <v>-2</v>
      </c>
      <c r="I31" s="343">
        <f t="shared" si="3"/>
        <v>-100</v>
      </c>
      <c r="J31" s="348"/>
    </row>
    <row r="32" s="439" customFormat="1" ht="19.95" customHeight="1" spans="1:10">
      <c r="A32" s="490" t="s">
        <v>40</v>
      </c>
      <c r="B32" s="248"/>
      <c r="C32" s="248"/>
      <c r="D32" s="248"/>
      <c r="E32" s="248"/>
      <c r="F32" s="343">
        <f t="shared" si="0"/>
        <v>0</v>
      </c>
      <c r="G32" s="343">
        <f t="shared" si="1"/>
        <v>0</v>
      </c>
      <c r="H32" s="344">
        <f t="shared" si="2"/>
        <v>0</v>
      </c>
      <c r="I32" s="343">
        <f t="shared" si="3"/>
        <v>0</v>
      </c>
      <c r="J32" s="348"/>
    </row>
    <row r="33" s="439" customFormat="1" ht="19.95" customHeight="1" spans="1:10">
      <c r="A33" s="490" t="s">
        <v>41</v>
      </c>
      <c r="B33" s="248"/>
      <c r="C33" s="248"/>
      <c r="D33" s="248"/>
      <c r="E33" s="248"/>
      <c r="F33" s="343">
        <f t="shared" si="0"/>
        <v>0</v>
      </c>
      <c r="G33" s="343">
        <f t="shared" si="1"/>
        <v>0</v>
      </c>
      <c r="H33" s="344">
        <f t="shared" si="2"/>
        <v>0</v>
      </c>
      <c r="I33" s="343">
        <f t="shared" si="3"/>
        <v>0</v>
      </c>
      <c r="J33" s="348"/>
    </row>
    <row r="34" s="439" customFormat="1" ht="19.95" customHeight="1" spans="1:10">
      <c r="A34" s="490" t="s">
        <v>42</v>
      </c>
      <c r="B34" s="248">
        <v>18476</v>
      </c>
      <c r="C34" s="489">
        <v>16980</v>
      </c>
      <c r="D34" s="248">
        <v>18397</v>
      </c>
      <c r="E34" s="248">
        <v>21168</v>
      </c>
      <c r="F34" s="343">
        <f t="shared" si="0"/>
        <v>124.664310954064</v>
      </c>
      <c r="G34" s="343">
        <f t="shared" si="1"/>
        <v>115.062238408436</v>
      </c>
      <c r="H34" s="344">
        <f t="shared" si="2"/>
        <v>2692</v>
      </c>
      <c r="I34" s="343">
        <f t="shared" si="3"/>
        <v>14.5702533015804</v>
      </c>
      <c r="J34" s="348" t="s">
        <v>15</v>
      </c>
    </row>
    <row r="35" s="439" customFormat="1" ht="19.95" customHeight="1" spans="1:10">
      <c r="A35" s="490" t="s">
        <v>43</v>
      </c>
      <c r="B35" s="248"/>
      <c r="C35" s="248"/>
      <c r="D35" s="248"/>
      <c r="E35" s="248"/>
      <c r="F35" s="343">
        <f t="shared" si="0"/>
        <v>0</v>
      </c>
      <c r="G35" s="343">
        <f t="shared" si="1"/>
        <v>0</v>
      </c>
      <c r="H35" s="344">
        <f t="shared" si="2"/>
        <v>0</v>
      </c>
      <c r="I35" s="343">
        <f t="shared" si="3"/>
        <v>0</v>
      </c>
      <c r="J35" s="348"/>
    </row>
    <row r="36" s="439" customFormat="1" ht="19.95" customHeight="1" spans="1:10">
      <c r="A36" s="490" t="s">
        <v>44</v>
      </c>
      <c r="B36" s="248">
        <v>112741</v>
      </c>
      <c r="C36" s="489">
        <v>51402</v>
      </c>
      <c r="D36" s="248">
        <v>70379</v>
      </c>
      <c r="E36" s="248">
        <v>70001</v>
      </c>
      <c r="F36" s="343">
        <f t="shared" si="0"/>
        <v>136.183416987666</v>
      </c>
      <c r="G36" s="343">
        <f t="shared" si="1"/>
        <v>99.4629079697069</v>
      </c>
      <c r="H36" s="344">
        <f t="shared" si="2"/>
        <v>-42740</v>
      </c>
      <c r="I36" s="343">
        <f t="shared" si="3"/>
        <v>-37.909899681571</v>
      </c>
      <c r="J36" s="348" t="s">
        <v>15</v>
      </c>
    </row>
    <row r="37" s="439" customFormat="1" ht="19.95" customHeight="1" spans="1:10">
      <c r="A37" s="490" t="s">
        <v>45</v>
      </c>
      <c r="B37" s="248"/>
      <c r="C37" s="248"/>
      <c r="D37" s="248"/>
      <c r="E37" s="248"/>
      <c r="F37" s="343">
        <f t="shared" si="0"/>
        <v>0</v>
      </c>
      <c r="G37" s="343">
        <f t="shared" si="1"/>
        <v>0</v>
      </c>
      <c r="H37" s="344">
        <f t="shared" si="2"/>
        <v>0</v>
      </c>
      <c r="I37" s="343">
        <f t="shared" si="3"/>
        <v>0</v>
      </c>
      <c r="J37" s="348"/>
    </row>
    <row r="38" s="439" customFormat="1" ht="19.95" customHeight="1" spans="1:10">
      <c r="A38" s="487" t="s">
        <v>46</v>
      </c>
      <c r="B38" s="248">
        <v>21153</v>
      </c>
      <c r="C38" s="489">
        <v>15000</v>
      </c>
      <c r="D38" s="248">
        <f>20891-15000</f>
        <v>5891</v>
      </c>
      <c r="E38" s="248">
        <f>22515+100</f>
        <v>22615</v>
      </c>
      <c r="F38" s="343">
        <f t="shared" si="0"/>
        <v>150.766666666667</v>
      </c>
      <c r="G38" s="343">
        <f t="shared" si="1"/>
        <v>383.890680699372</v>
      </c>
      <c r="H38" s="344">
        <f t="shared" si="2"/>
        <v>1462</v>
      </c>
      <c r="I38" s="343">
        <f t="shared" si="3"/>
        <v>6.91154918924029</v>
      </c>
      <c r="J38" s="348"/>
    </row>
    <row r="39" ht="24.75" customHeight="1" spans="1:9">
      <c r="A39" s="182"/>
      <c r="B39" s="182"/>
      <c r="C39" s="182"/>
      <c r="D39" s="182"/>
      <c r="E39" s="182"/>
      <c r="F39" s="182"/>
      <c r="G39" s="182"/>
      <c r="H39" s="182"/>
      <c r="I39" s="182"/>
    </row>
    <row r="40" ht="24" customHeight="1" spans="1:9">
      <c r="A40" s="183" t="s">
        <v>47</v>
      </c>
      <c r="B40" s="183"/>
      <c r="C40" s="183"/>
      <c r="D40" s="183"/>
      <c r="E40" s="183"/>
      <c r="F40" s="183"/>
      <c r="G40" s="183"/>
      <c r="H40" s="183"/>
      <c r="I40" s="183"/>
    </row>
    <row r="41" ht="13.5" spans="1:9">
      <c r="A41" s="436"/>
      <c r="B41" s="300"/>
      <c r="C41" s="300"/>
      <c r="D41" s="300"/>
      <c r="E41" s="300"/>
      <c r="F41" s="300"/>
      <c r="G41" s="300"/>
      <c r="H41" s="300"/>
      <c r="I41" s="300"/>
    </row>
  </sheetData>
  <mergeCells count="12">
    <mergeCell ref="A1:I1"/>
    <mergeCell ref="H2:I2"/>
    <mergeCell ref="H3:I3"/>
    <mergeCell ref="A39:I39"/>
    <mergeCell ref="A40:I4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432638888888889" right="0.313888888888889" top="0.354166666666667" bottom="0.707638888888889" header="0.354166666666667" footer="0.471527777777778"/>
  <pageSetup paperSize="9" scale="80" orientation="portrait" useFirstPageNumber="1"/>
  <headerFooter alignWithMargins="0"/>
  <rowBreaks count="1" manualBreakCount="1">
    <brk id="40" max="16383" man="1"/>
  </rowBreaks>
</worksheet>
</file>

<file path=xl/worksheets/sheet2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2"/>
  <sheetViews>
    <sheetView showZeros="0" tabSelected="1" zoomScale="85" zoomScaleNormal="85" topLeftCell="C883" workbookViewId="0">
      <selection activeCell="O899" sqref="O899"/>
    </sheetView>
  </sheetViews>
  <sheetFormatPr defaultColWidth="9" defaultRowHeight="14.25"/>
  <cols>
    <col min="1" max="1" width="7.5" style="455" hidden="1" customWidth="1"/>
    <col min="2" max="2" width="7.9" style="457" hidden="1" customWidth="1"/>
    <col min="3" max="3" width="24.1166666666667" style="455" customWidth="1"/>
    <col min="4" max="4" width="11" style="455" customWidth="1"/>
    <col min="5" max="7" width="10.1" style="455" customWidth="1"/>
    <col min="8" max="11" width="11.3" style="455" customWidth="1"/>
    <col min="12" max="12" width="2.6" style="455" customWidth="1"/>
    <col min="13" max="16381" width="9" style="455"/>
  </cols>
  <sheetData>
    <row r="1" s="454" customFormat="1" ht="31.5" customHeight="1" spans="2:11">
      <c r="B1" s="458"/>
      <c r="C1" s="459" t="s">
        <v>48</v>
      </c>
      <c r="D1" s="459"/>
      <c r="E1" s="459"/>
      <c r="F1" s="459"/>
      <c r="G1" s="459"/>
      <c r="H1" s="459"/>
      <c r="I1" s="459"/>
      <c r="J1" s="459"/>
      <c r="K1" s="459"/>
    </row>
    <row r="2" s="455" customFormat="1" ht="19.5" customHeight="1" spans="2:11">
      <c r="B2" s="457"/>
      <c r="C2" s="460"/>
      <c r="D2" s="460"/>
      <c r="E2" s="460"/>
      <c r="F2" s="460"/>
      <c r="G2" s="460"/>
      <c r="H2" s="460"/>
      <c r="I2" s="473"/>
      <c r="J2" s="474"/>
      <c r="K2" s="474" t="s">
        <v>1</v>
      </c>
    </row>
    <row r="3" s="455" customFormat="1" ht="28.5" customHeight="1" spans="2:12">
      <c r="B3" s="457"/>
      <c r="C3" s="461" t="s">
        <v>2</v>
      </c>
      <c r="D3" s="462" t="s">
        <v>3</v>
      </c>
      <c r="E3" s="461" t="s">
        <v>4</v>
      </c>
      <c r="F3" s="461" t="s">
        <v>5</v>
      </c>
      <c r="G3" s="462" t="s">
        <v>6</v>
      </c>
      <c r="H3" s="461" t="s">
        <v>7</v>
      </c>
      <c r="I3" s="461" t="s">
        <v>8</v>
      </c>
      <c r="J3" s="319" t="s">
        <v>49</v>
      </c>
      <c r="K3" s="319"/>
      <c r="L3" s="457"/>
    </row>
    <row r="4" s="455" customFormat="1" ht="18.75" customHeight="1" spans="2:12">
      <c r="B4" s="457"/>
      <c r="C4" s="463"/>
      <c r="D4" s="464" t="s">
        <v>50</v>
      </c>
      <c r="E4" s="463"/>
      <c r="F4" s="463"/>
      <c r="G4" s="464" t="s">
        <v>50</v>
      </c>
      <c r="H4" s="463"/>
      <c r="I4" s="463"/>
      <c r="J4" s="475" t="s">
        <v>10</v>
      </c>
      <c r="K4" s="475" t="s">
        <v>11</v>
      </c>
      <c r="L4" s="457"/>
    </row>
    <row r="5" s="456" customFormat="1" ht="19.95" customHeight="1" spans="2:11">
      <c r="B5" s="465"/>
      <c r="C5" s="466" t="s">
        <v>51</v>
      </c>
      <c r="D5" s="467">
        <f>D6+D235+D275+D294+D384+D436+D492+D549+D676+D749+D826+D849+D956+D1014+D1078+D1098+D1128+D1138+D1183+D1203+D1247+D1297+D1300+D1312</f>
        <v>756274</v>
      </c>
      <c r="E5" s="467">
        <f>E6+E235+E275+E294+E384+E436+E492+E549+E676+E749+E826+E849+E956+E1014+E1078+E1098+E1128+E1138+E1183+E1203+E1247+E1296+E1297+E1300+E1312</f>
        <v>619175</v>
      </c>
      <c r="F5" s="467">
        <f>F6+F235+F275+F294+F384+F436+F492+F549+F676+F749+F826+F849+F956+F1014+F1078+F1098+F1128+F1138+F1183+F1203+F1247+F1297+F1300+F1312</f>
        <v>610603</v>
      </c>
      <c r="G5" s="467">
        <f>G6+G235+G275+G294+G384+G436+G492+G549+G676+G749+G826+G849+G956+G1014+G1078+G1098+G1128+G1138+G1183+G1203+G1247+G1297+G1300+G1312</f>
        <v>610603</v>
      </c>
      <c r="H5" s="468">
        <f>G5/E5%</f>
        <v>98.6155771793112</v>
      </c>
      <c r="I5" s="468">
        <f>G5/F5%</f>
        <v>100</v>
      </c>
      <c r="J5" s="468">
        <f>G5-D5</f>
        <v>-145671</v>
      </c>
      <c r="K5" s="476">
        <f>J5/D5*100%</f>
        <v>-0.192616697123</v>
      </c>
    </row>
    <row r="6" s="455" customFormat="1" ht="19.95" customHeight="1" spans="1:12">
      <c r="A6" s="455">
        <v>201</v>
      </c>
      <c r="B6" s="469">
        <f t="shared" ref="B6:B69" si="0">LEN(A6)</f>
        <v>3</v>
      </c>
      <c r="C6" s="470" t="s">
        <v>52</v>
      </c>
      <c r="D6" s="471">
        <v>52845</v>
      </c>
      <c r="E6" s="471">
        <v>59309.05</v>
      </c>
      <c r="F6" s="471">
        <v>51163</v>
      </c>
      <c r="G6" s="471">
        <v>51163</v>
      </c>
      <c r="H6" s="472">
        <f t="shared" ref="H6:H69" si="1">IFERROR(G6/E6%,0)</f>
        <v>86.2650809615059</v>
      </c>
      <c r="I6" s="472">
        <f t="shared" ref="I6:I69" si="2">IFERROR(G6/F6%,0)</f>
        <v>100</v>
      </c>
      <c r="J6" s="468">
        <f t="shared" ref="J6:J69" si="3">IFERROR(G6-D6,0)</f>
        <v>-1682</v>
      </c>
      <c r="K6" s="476">
        <f t="shared" ref="K6:K69" si="4">IFERROR(J6/D6*100%,0)</f>
        <v>-0.0318289336739521</v>
      </c>
      <c r="L6" s="348"/>
    </row>
    <row r="7" s="455" customFormat="1" ht="19.95" customHeight="1" spans="1:12">
      <c r="A7" s="455">
        <v>20101</v>
      </c>
      <c r="B7" s="469">
        <f t="shared" si="0"/>
        <v>5</v>
      </c>
      <c r="C7" s="470" t="s">
        <v>53</v>
      </c>
      <c r="D7" s="471">
        <v>655</v>
      </c>
      <c r="E7" s="471">
        <v>795.41</v>
      </c>
      <c r="F7" s="471">
        <v>1145</v>
      </c>
      <c r="G7" s="471">
        <v>1145</v>
      </c>
      <c r="H7" s="472">
        <f t="shared" si="1"/>
        <v>143.950918394287</v>
      </c>
      <c r="I7" s="472">
        <f t="shared" si="2"/>
        <v>100</v>
      </c>
      <c r="J7" s="468">
        <f t="shared" si="3"/>
        <v>490</v>
      </c>
      <c r="K7" s="476">
        <f t="shared" si="4"/>
        <v>0.748091603053435</v>
      </c>
      <c r="L7" s="348"/>
    </row>
    <row r="8" s="455" customFormat="1" ht="19.95" customHeight="1" spans="1:12">
      <c r="A8" s="455">
        <v>2010101</v>
      </c>
      <c r="B8" s="469">
        <f t="shared" si="0"/>
        <v>7</v>
      </c>
      <c r="C8" s="470" t="s">
        <v>54</v>
      </c>
      <c r="D8" s="471">
        <v>525</v>
      </c>
      <c r="E8" s="471">
        <v>506.72</v>
      </c>
      <c r="F8" s="471">
        <v>490</v>
      </c>
      <c r="G8" s="471">
        <v>490</v>
      </c>
      <c r="H8" s="472">
        <f t="shared" si="1"/>
        <v>96.7003473318598</v>
      </c>
      <c r="I8" s="472">
        <f t="shared" si="2"/>
        <v>100</v>
      </c>
      <c r="J8" s="468">
        <f t="shared" si="3"/>
        <v>-35</v>
      </c>
      <c r="K8" s="476">
        <f t="shared" si="4"/>
        <v>-0.0666666666666667</v>
      </c>
      <c r="L8" s="348"/>
    </row>
    <row r="9" s="455" customFormat="1" ht="19.95" customHeight="1" spans="1:12">
      <c r="A9" s="455">
        <v>2010102</v>
      </c>
      <c r="B9" s="469">
        <f t="shared" si="0"/>
        <v>7</v>
      </c>
      <c r="C9" s="470" t="s">
        <v>55</v>
      </c>
      <c r="D9" s="471">
        <v>22</v>
      </c>
      <c r="E9" s="471">
        <v>83.01</v>
      </c>
      <c r="F9" s="471">
        <v>61</v>
      </c>
      <c r="G9" s="471">
        <v>61</v>
      </c>
      <c r="H9" s="472">
        <f t="shared" si="1"/>
        <v>73.4851222744248</v>
      </c>
      <c r="I9" s="472">
        <f t="shared" si="2"/>
        <v>100</v>
      </c>
      <c r="J9" s="468">
        <f t="shared" si="3"/>
        <v>39</v>
      </c>
      <c r="K9" s="476">
        <f t="shared" si="4"/>
        <v>1.77272727272727</v>
      </c>
      <c r="L9" s="348"/>
    </row>
    <row r="10" s="455" customFormat="1" ht="19.95" customHeight="1" spans="1:12">
      <c r="A10" s="455">
        <v>2010103</v>
      </c>
      <c r="B10" s="469">
        <f t="shared" si="0"/>
        <v>7</v>
      </c>
      <c r="C10" s="470" t="s">
        <v>56</v>
      </c>
      <c r="D10" s="471">
        <v>0</v>
      </c>
      <c r="E10" s="471">
        <v>0</v>
      </c>
      <c r="F10" s="471">
        <v>453</v>
      </c>
      <c r="G10" s="471">
        <v>453</v>
      </c>
      <c r="H10" s="472">
        <f t="shared" si="1"/>
        <v>0</v>
      </c>
      <c r="I10" s="472">
        <f t="shared" si="2"/>
        <v>100</v>
      </c>
      <c r="J10" s="468">
        <f t="shared" si="3"/>
        <v>453</v>
      </c>
      <c r="K10" s="476">
        <f t="shared" si="4"/>
        <v>0</v>
      </c>
      <c r="L10" s="348"/>
    </row>
    <row r="11" s="455" customFormat="1" ht="19.95" customHeight="1" spans="1:12">
      <c r="A11" s="455">
        <v>2010104</v>
      </c>
      <c r="B11" s="469">
        <f t="shared" si="0"/>
        <v>7</v>
      </c>
      <c r="C11" s="470" t="s">
        <v>57</v>
      </c>
      <c r="D11" s="471">
        <v>0</v>
      </c>
      <c r="E11" s="471">
        <v>133.38</v>
      </c>
      <c r="F11" s="471">
        <v>86</v>
      </c>
      <c r="G11" s="471">
        <v>86</v>
      </c>
      <c r="H11" s="472">
        <f t="shared" si="1"/>
        <v>64.4774328984855</v>
      </c>
      <c r="I11" s="472">
        <f t="shared" si="2"/>
        <v>100</v>
      </c>
      <c r="J11" s="468">
        <f t="shared" si="3"/>
        <v>86</v>
      </c>
      <c r="K11" s="476">
        <f t="shared" si="4"/>
        <v>0</v>
      </c>
      <c r="L11" s="348"/>
    </row>
    <row r="12" s="455" customFormat="1" ht="19.95" customHeight="1" spans="1:12">
      <c r="A12" s="455">
        <v>2010105</v>
      </c>
      <c r="B12" s="469">
        <f t="shared" si="0"/>
        <v>7</v>
      </c>
      <c r="C12" s="470" t="s">
        <v>58</v>
      </c>
      <c r="D12" s="471">
        <v>0</v>
      </c>
      <c r="E12" s="471">
        <v>0</v>
      </c>
      <c r="F12" s="471">
        <v>0</v>
      </c>
      <c r="G12" s="471">
        <v>0</v>
      </c>
      <c r="H12" s="472">
        <f t="shared" si="1"/>
        <v>0</v>
      </c>
      <c r="I12" s="472">
        <f t="shared" si="2"/>
        <v>0</v>
      </c>
      <c r="J12" s="468">
        <f t="shared" si="3"/>
        <v>0</v>
      </c>
      <c r="K12" s="476">
        <f t="shared" si="4"/>
        <v>0</v>
      </c>
      <c r="L12" s="348"/>
    </row>
    <row r="13" s="455" customFormat="1" ht="19.95" customHeight="1" spans="1:12">
      <c r="A13" s="455">
        <v>2010106</v>
      </c>
      <c r="B13" s="469">
        <f t="shared" si="0"/>
        <v>7</v>
      </c>
      <c r="C13" s="470" t="s">
        <v>59</v>
      </c>
      <c r="D13" s="471">
        <v>0</v>
      </c>
      <c r="E13" s="471">
        <v>0</v>
      </c>
      <c r="F13" s="471">
        <v>0</v>
      </c>
      <c r="G13" s="471">
        <v>0</v>
      </c>
      <c r="H13" s="472">
        <f t="shared" si="1"/>
        <v>0</v>
      </c>
      <c r="I13" s="472">
        <f t="shared" si="2"/>
        <v>0</v>
      </c>
      <c r="J13" s="468">
        <f t="shared" si="3"/>
        <v>0</v>
      </c>
      <c r="K13" s="476">
        <f t="shared" si="4"/>
        <v>0</v>
      </c>
      <c r="L13" s="348"/>
    </row>
    <row r="14" s="455" customFormat="1" ht="19.95" customHeight="1" spans="1:12">
      <c r="A14" s="455">
        <v>2010107</v>
      </c>
      <c r="B14" s="469">
        <f t="shared" si="0"/>
        <v>7</v>
      </c>
      <c r="C14" s="470" t="s">
        <v>60</v>
      </c>
      <c r="D14" s="471">
        <v>0</v>
      </c>
      <c r="E14" s="471">
        <v>0</v>
      </c>
      <c r="F14" s="471">
        <v>0</v>
      </c>
      <c r="G14" s="471">
        <v>0</v>
      </c>
      <c r="H14" s="472">
        <f t="shared" si="1"/>
        <v>0</v>
      </c>
      <c r="I14" s="472">
        <f t="shared" si="2"/>
        <v>0</v>
      </c>
      <c r="J14" s="468">
        <f t="shared" si="3"/>
        <v>0</v>
      </c>
      <c r="K14" s="476">
        <f t="shared" si="4"/>
        <v>0</v>
      </c>
      <c r="L14" s="348"/>
    </row>
    <row r="15" s="455" customFormat="1" ht="19.95" customHeight="1" spans="1:12">
      <c r="A15" s="455">
        <v>2010108</v>
      </c>
      <c r="B15" s="469">
        <f t="shared" si="0"/>
        <v>7</v>
      </c>
      <c r="C15" s="470" t="s">
        <v>61</v>
      </c>
      <c r="D15" s="471">
        <v>108</v>
      </c>
      <c r="E15" s="471">
        <v>72.3</v>
      </c>
      <c r="F15" s="471">
        <v>55</v>
      </c>
      <c r="G15" s="471">
        <v>55</v>
      </c>
      <c r="H15" s="472">
        <f t="shared" si="1"/>
        <v>76.0719225449516</v>
      </c>
      <c r="I15" s="472">
        <f t="shared" si="2"/>
        <v>100</v>
      </c>
      <c r="J15" s="468">
        <f t="shared" si="3"/>
        <v>-53</v>
      </c>
      <c r="K15" s="476">
        <f t="shared" si="4"/>
        <v>-0.490740740740741</v>
      </c>
      <c r="L15" s="348"/>
    </row>
    <row r="16" s="455" customFormat="1" ht="19.95" customHeight="1" spans="1:12">
      <c r="A16" s="455">
        <v>2010109</v>
      </c>
      <c r="B16" s="469">
        <f t="shared" si="0"/>
        <v>7</v>
      </c>
      <c r="C16" s="470" t="s">
        <v>62</v>
      </c>
      <c r="D16" s="471">
        <v>0</v>
      </c>
      <c r="E16" s="471">
        <v>0</v>
      </c>
      <c r="F16" s="471">
        <v>0</v>
      </c>
      <c r="G16" s="471">
        <v>0</v>
      </c>
      <c r="H16" s="472">
        <f t="shared" si="1"/>
        <v>0</v>
      </c>
      <c r="I16" s="472">
        <f t="shared" si="2"/>
        <v>0</v>
      </c>
      <c r="J16" s="468">
        <f t="shared" si="3"/>
        <v>0</v>
      </c>
      <c r="K16" s="476">
        <f t="shared" si="4"/>
        <v>0</v>
      </c>
      <c r="L16" s="348"/>
    </row>
    <row r="17" s="455" customFormat="1" ht="19.95" customHeight="1" spans="1:12">
      <c r="A17" s="455">
        <v>2010150</v>
      </c>
      <c r="B17" s="469">
        <f t="shared" si="0"/>
        <v>7</v>
      </c>
      <c r="C17" s="470" t="s">
        <v>63</v>
      </c>
      <c r="D17" s="471">
        <v>0</v>
      </c>
      <c r="E17" s="471">
        <v>0</v>
      </c>
      <c r="F17" s="471">
        <v>0</v>
      </c>
      <c r="G17" s="471">
        <v>0</v>
      </c>
      <c r="H17" s="472">
        <f t="shared" si="1"/>
        <v>0</v>
      </c>
      <c r="I17" s="472">
        <f t="shared" si="2"/>
        <v>0</v>
      </c>
      <c r="J17" s="468">
        <f t="shared" si="3"/>
        <v>0</v>
      </c>
      <c r="K17" s="476">
        <f t="shared" si="4"/>
        <v>0</v>
      </c>
      <c r="L17" s="348"/>
    </row>
    <row r="18" s="455" customFormat="1" ht="19.95" customHeight="1" spans="1:12">
      <c r="A18" s="455">
        <v>2010199</v>
      </c>
      <c r="B18" s="469">
        <f t="shared" si="0"/>
        <v>7</v>
      </c>
      <c r="C18" s="470" t="s">
        <v>64</v>
      </c>
      <c r="D18" s="471">
        <v>0</v>
      </c>
      <c r="E18" s="471">
        <v>0</v>
      </c>
      <c r="F18" s="471">
        <v>0</v>
      </c>
      <c r="G18" s="471">
        <v>0</v>
      </c>
      <c r="H18" s="472">
        <f t="shared" si="1"/>
        <v>0</v>
      </c>
      <c r="I18" s="472">
        <f t="shared" si="2"/>
        <v>0</v>
      </c>
      <c r="J18" s="468">
        <f t="shared" si="3"/>
        <v>0</v>
      </c>
      <c r="K18" s="476">
        <f t="shared" si="4"/>
        <v>0</v>
      </c>
      <c r="L18" s="348"/>
    </row>
    <row r="19" s="455" customFormat="1" ht="19.95" customHeight="1" spans="1:12">
      <c r="A19" s="455">
        <v>20102</v>
      </c>
      <c r="B19" s="469">
        <f t="shared" si="0"/>
        <v>5</v>
      </c>
      <c r="C19" s="470" t="s">
        <v>65</v>
      </c>
      <c r="D19" s="471">
        <v>437</v>
      </c>
      <c r="E19" s="471">
        <v>629.72</v>
      </c>
      <c r="F19" s="471">
        <v>481</v>
      </c>
      <c r="G19" s="471">
        <v>481</v>
      </c>
      <c r="H19" s="472">
        <f t="shared" si="1"/>
        <v>76.3831544178365</v>
      </c>
      <c r="I19" s="472">
        <f t="shared" si="2"/>
        <v>100</v>
      </c>
      <c r="J19" s="468">
        <f t="shared" si="3"/>
        <v>44</v>
      </c>
      <c r="K19" s="476">
        <f t="shared" si="4"/>
        <v>0.100686498855835</v>
      </c>
      <c r="L19" s="348"/>
    </row>
    <row r="20" s="455" customFormat="1" ht="19.95" customHeight="1" spans="1:12">
      <c r="A20" s="455">
        <v>2010201</v>
      </c>
      <c r="B20" s="469">
        <f t="shared" si="0"/>
        <v>7</v>
      </c>
      <c r="C20" s="470" t="s">
        <v>54</v>
      </c>
      <c r="D20" s="471">
        <v>411</v>
      </c>
      <c r="E20" s="471">
        <v>383.51</v>
      </c>
      <c r="F20" s="471">
        <v>360</v>
      </c>
      <c r="G20" s="471">
        <v>360</v>
      </c>
      <c r="H20" s="472">
        <f t="shared" si="1"/>
        <v>93.8697817527574</v>
      </c>
      <c r="I20" s="472">
        <f t="shared" si="2"/>
        <v>100</v>
      </c>
      <c r="J20" s="468">
        <f t="shared" si="3"/>
        <v>-51</v>
      </c>
      <c r="K20" s="476">
        <f t="shared" si="4"/>
        <v>-0.124087591240876</v>
      </c>
      <c r="L20" s="348"/>
    </row>
    <row r="21" s="455" customFormat="1" ht="19.95" customHeight="1" spans="1:12">
      <c r="A21" s="455">
        <v>2010202</v>
      </c>
      <c r="B21" s="469">
        <f t="shared" si="0"/>
        <v>7</v>
      </c>
      <c r="C21" s="470" t="s">
        <v>55</v>
      </c>
      <c r="D21" s="471">
        <v>8</v>
      </c>
      <c r="E21" s="471">
        <v>21.01</v>
      </c>
      <c r="F21" s="471">
        <v>9</v>
      </c>
      <c r="G21" s="471">
        <v>9</v>
      </c>
      <c r="H21" s="472">
        <f t="shared" si="1"/>
        <v>42.836744407425</v>
      </c>
      <c r="I21" s="472">
        <f t="shared" si="2"/>
        <v>100</v>
      </c>
      <c r="J21" s="468">
        <f t="shared" si="3"/>
        <v>1</v>
      </c>
      <c r="K21" s="476">
        <f t="shared" si="4"/>
        <v>0.125</v>
      </c>
      <c r="L21" s="348"/>
    </row>
    <row r="22" s="455" customFormat="1" ht="19.95" customHeight="1" spans="1:12">
      <c r="A22" s="455">
        <v>2010203</v>
      </c>
      <c r="B22" s="469">
        <f t="shared" si="0"/>
        <v>7</v>
      </c>
      <c r="C22" s="470" t="s">
        <v>56</v>
      </c>
      <c r="D22" s="471">
        <v>0</v>
      </c>
      <c r="E22" s="471">
        <v>0</v>
      </c>
      <c r="F22" s="471">
        <v>0</v>
      </c>
      <c r="G22" s="471">
        <v>0</v>
      </c>
      <c r="H22" s="472">
        <f t="shared" si="1"/>
        <v>0</v>
      </c>
      <c r="I22" s="472">
        <f t="shared" si="2"/>
        <v>0</v>
      </c>
      <c r="J22" s="468">
        <f t="shared" si="3"/>
        <v>0</v>
      </c>
      <c r="K22" s="476">
        <f t="shared" si="4"/>
        <v>0</v>
      </c>
      <c r="L22" s="348"/>
    </row>
    <row r="23" s="455" customFormat="1" ht="19.95" customHeight="1" spans="1:12">
      <c r="A23" s="455">
        <v>2010204</v>
      </c>
      <c r="B23" s="469">
        <f t="shared" si="0"/>
        <v>7</v>
      </c>
      <c r="C23" s="470" t="s">
        <v>66</v>
      </c>
      <c r="D23" s="471">
        <v>0</v>
      </c>
      <c r="E23" s="471">
        <v>133.2</v>
      </c>
      <c r="F23" s="471">
        <v>55</v>
      </c>
      <c r="G23" s="471">
        <v>55</v>
      </c>
      <c r="H23" s="472">
        <f t="shared" si="1"/>
        <v>41.2912912912913</v>
      </c>
      <c r="I23" s="472">
        <f t="shared" si="2"/>
        <v>100</v>
      </c>
      <c r="J23" s="468">
        <f t="shared" si="3"/>
        <v>55</v>
      </c>
      <c r="K23" s="476">
        <f t="shared" si="4"/>
        <v>0</v>
      </c>
      <c r="L23" s="348"/>
    </row>
    <row r="24" s="455" customFormat="1" ht="19.95" customHeight="1" spans="1:12">
      <c r="A24" s="455">
        <v>2010205</v>
      </c>
      <c r="B24" s="469">
        <f t="shared" si="0"/>
        <v>7</v>
      </c>
      <c r="C24" s="470" t="s">
        <v>67</v>
      </c>
      <c r="D24" s="471">
        <v>18</v>
      </c>
      <c r="E24" s="471">
        <v>92</v>
      </c>
      <c r="F24" s="471">
        <v>57</v>
      </c>
      <c r="G24" s="471">
        <v>57</v>
      </c>
      <c r="H24" s="472">
        <f t="shared" si="1"/>
        <v>61.9565217391304</v>
      </c>
      <c r="I24" s="472">
        <f t="shared" si="2"/>
        <v>100</v>
      </c>
      <c r="J24" s="468">
        <f t="shared" si="3"/>
        <v>39</v>
      </c>
      <c r="K24" s="476">
        <f t="shared" si="4"/>
        <v>2.16666666666667</v>
      </c>
      <c r="L24" s="348"/>
    </row>
    <row r="25" s="455" customFormat="1" ht="19.95" customHeight="1" spans="1:12">
      <c r="A25" s="455">
        <v>2010206</v>
      </c>
      <c r="B25" s="469">
        <f t="shared" si="0"/>
        <v>7</v>
      </c>
      <c r="C25" s="470" t="s">
        <v>68</v>
      </c>
      <c r="D25" s="471">
        <v>0</v>
      </c>
      <c r="E25" s="471">
        <v>0</v>
      </c>
      <c r="F25" s="471">
        <v>0</v>
      </c>
      <c r="G25" s="471">
        <v>0</v>
      </c>
      <c r="H25" s="472">
        <f t="shared" si="1"/>
        <v>0</v>
      </c>
      <c r="I25" s="472">
        <f t="shared" si="2"/>
        <v>0</v>
      </c>
      <c r="J25" s="468">
        <f t="shared" si="3"/>
        <v>0</v>
      </c>
      <c r="K25" s="476">
        <f t="shared" si="4"/>
        <v>0</v>
      </c>
      <c r="L25" s="348"/>
    </row>
    <row r="26" s="455" customFormat="1" ht="19.95" customHeight="1" spans="1:12">
      <c r="A26" s="455">
        <v>2010250</v>
      </c>
      <c r="B26" s="469">
        <f t="shared" si="0"/>
        <v>7</v>
      </c>
      <c r="C26" s="470" t="s">
        <v>63</v>
      </c>
      <c r="D26" s="471">
        <v>0</v>
      </c>
      <c r="E26" s="471">
        <v>0</v>
      </c>
      <c r="F26" s="471">
        <v>0</v>
      </c>
      <c r="G26" s="471">
        <v>0</v>
      </c>
      <c r="H26" s="472">
        <f t="shared" si="1"/>
        <v>0</v>
      </c>
      <c r="I26" s="472">
        <f t="shared" si="2"/>
        <v>0</v>
      </c>
      <c r="J26" s="468">
        <f t="shared" si="3"/>
        <v>0</v>
      </c>
      <c r="K26" s="476">
        <f t="shared" si="4"/>
        <v>0</v>
      </c>
      <c r="L26" s="348"/>
    </row>
    <row r="27" s="455" customFormat="1" ht="19.95" customHeight="1" spans="1:12">
      <c r="A27" s="455">
        <v>2010299</v>
      </c>
      <c r="B27" s="469">
        <f t="shared" si="0"/>
        <v>7</v>
      </c>
      <c r="C27" s="470" t="s">
        <v>69</v>
      </c>
      <c r="D27" s="471">
        <v>0</v>
      </c>
      <c r="E27" s="471">
        <v>0</v>
      </c>
      <c r="F27" s="471">
        <v>0</v>
      </c>
      <c r="G27" s="471">
        <v>0</v>
      </c>
      <c r="H27" s="472">
        <f t="shared" si="1"/>
        <v>0</v>
      </c>
      <c r="I27" s="472">
        <f t="shared" si="2"/>
        <v>0</v>
      </c>
      <c r="J27" s="468">
        <f t="shared" si="3"/>
        <v>0</v>
      </c>
      <c r="K27" s="476">
        <f t="shared" si="4"/>
        <v>0</v>
      </c>
      <c r="L27" s="348"/>
    </row>
    <row r="28" s="455" customFormat="1" ht="19.95" customHeight="1" spans="1:12">
      <c r="A28" s="455">
        <v>20103</v>
      </c>
      <c r="B28" s="469">
        <f t="shared" si="0"/>
        <v>5</v>
      </c>
      <c r="C28" s="470" t="s">
        <v>70</v>
      </c>
      <c r="D28" s="471">
        <v>30162</v>
      </c>
      <c r="E28" s="471">
        <v>32834.63</v>
      </c>
      <c r="F28" s="471">
        <v>28079</v>
      </c>
      <c r="G28" s="471">
        <v>28079</v>
      </c>
      <c r="H28" s="472">
        <f t="shared" si="1"/>
        <v>85.5164197068766</v>
      </c>
      <c r="I28" s="472">
        <f t="shared" si="2"/>
        <v>100</v>
      </c>
      <c r="J28" s="468">
        <f t="shared" si="3"/>
        <v>-2083</v>
      </c>
      <c r="K28" s="476">
        <f t="shared" si="4"/>
        <v>-0.0690604071348054</v>
      </c>
      <c r="L28" s="348"/>
    </row>
    <row r="29" s="455" customFormat="1" ht="19.95" customHeight="1" spans="1:12">
      <c r="A29" s="455">
        <v>2010301</v>
      </c>
      <c r="B29" s="469">
        <f t="shared" si="0"/>
        <v>7</v>
      </c>
      <c r="C29" s="470" t="s">
        <v>54</v>
      </c>
      <c r="D29" s="471">
        <v>9711</v>
      </c>
      <c r="E29" s="471">
        <v>8570.63</v>
      </c>
      <c r="F29" s="471">
        <v>8392</v>
      </c>
      <c r="G29" s="471">
        <v>8392</v>
      </c>
      <c r="H29" s="472">
        <f t="shared" si="1"/>
        <v>97.9157891543562</v>
      </c>
      <c r="I29" s="472">
        <f t="shared" si="2"/>
        <v>100</v>
      </c>
      <c r="J29" s="468">
        <f t="shared" si="3"/>
        <v>-1319</v>
      </c>
      <c r="K29" s="476">
        <f t="shared" si="4"/>
        <v>-0.135825352692823</v>
      </c>
      <c r="L29" s="348"/>
    </row>
    <row r="30" s="455" customFormat="1" ht="19.95" customHeight="1" spans="1:12">
      <c r="A30" s="455">
        <v>2010302</v>
      </c>
      <c r="B30" s="469">
        <f t="shared" si="0"/>
        <v>7</v>
      </c>
      <c r="C30" s="470" t="s">
        <v>55</v>
      </c>
      <c r="D30" s="471">
        <v>1061</v>
      </c>
      <c r="E30" s="471">
        <v>1465.79</v>
      </c>
      <c r="F30" s="471">
        <v>619</v>
      </c>
      <c r="G30" s="471">
        <v>619</v>
      </c>
      <c r="H30" s="472">
        <f t="shared" si="1"/>
        <v>42.2297873501661</v>
      </c>
      <c r="I30" s="472">
        <f t="shared" si="2"/>
        <v>100</v>
      </c>
      <c r="J30" s="468">
        <f t="shared" si="3"/>
        <v>-442</v>
      </c>
      <c r="K30" s="476">
        <f t="shared" si="4"/>
        <v>-0.416588124410933</v>
      </c>
      <c r="L30" s="348"/>
    </row>
    <row r="31" s="455" customFormat="1" ht="19.95" customHeight="1" spans="1:12">
      <c r="A31" s="455">
        <v>2010303</v>
      </c>
      <c r="B31" s="469">
        <f t="shared" si="0"/>
        <v>7</v>
      </c>
      <c r="C31" s="470" t="s">
        <v>56</v>
      </c>
      <c r="D31" s="471">
        <v>7449</v>
      </c>
      <c r="E31" s="471">
        <v>14166.46</v>
      </c>
      <c r="F31" s="471">
        <v>11285</v>
      </c>
      <c r="G31" s="471">
        <v>11285</v>
      </c>
      <c r="H31" s="472">
        <f t="shared" si="1"/>
        <v>79.6599856280256</v>
      </c>
      <c r="I31" s="472">
        <f t="shared" si="2"/>
        <v>100</v>
      </c>
      <c r="J31" s="468">
        <f t="shared" si="3"/>
        <v>3836</v>
      </c>
      <c r="K31" s="476">
        <f t="shared" si="4"/>
        <v>0.514968452141227</v>
      </c>
      <c r="L31" s="348"/>
    </row>
    <row r="32" s="455" customFormat="1" ht="19.95" customHeight="1" spans="1:12">
      <c r="A32" s="455">
        <v>2010304</v>
      </c>
      <c r="B32" s="469">
        <f t="shared" si="0"/>
        <v>7</v>
      </c>
      <c r="C32" s="470" t="s">
        <v>71</v>
      </c>
      <c r="D32" s="471">
        <v>0</v>
      </c>
      <c r="E32" s="471">
        <v>0</v>
      </c>
      <c r="F32" s="471">
        <v>0</v>
      </c>
      <c r="G32" s="471">
        <v>0</v>
      </c>
      <c r="H32" s="472">
        <f t="shared" si="1"/>
        <v>0</v>
      </c>
      <c r="I32" s="472">
        <f t="shared" si="2"/>
        <v>0</v>
      </c>
      <c r="J32" s="468">
        <f t="shared" si="3"/>
        <v>0</v>
      </c>
      <c r="K32" s="476">
        <f t="shared" si="4"/>
        <v>0</v>
      </c>
      <c r="L32" s="348"/>
    </row>
    <row r="33" s="455" customFormat="1" ht="19.95" customHeight="1" spans="1:12">
      <c r="A33" s="455">
        <v>2010305</v>
      </c>
      <c r="B33" s="469">
        <f t="shared" si="0"/>
        <v>7</v>
      </c>
      <c r="C33" s="470" t="s">
        <v>72</v>
      </c>
      <c r="D33" s="471">
        <v>0</v>
      </c>
      <c r="E33" s="471">
        <v>0</v>
      </c>
      <c r="F33" s="471">
        <v>0</v>
      </c>
      <c r="G33" s="471">
        <v>0</v>
      </c>
      <c r="H33" s="472">
        <f t="shared" si="1"/>
        <v>0</v>
      </c>
      <c r="I33" s="472">
        <f t="shared" si="2"/>
        <v>0</v>
      </c>
      <c r="J33" s="468">
        <f t="shared" si="3"/>
        <v>0</v>
      </c>
      <c r="K33" s="476">
        <f t="shared" si="4"/>
        <v>0</v>
      </c>
      <c r="L33" s="348"/>
    </row>
    <row r="34" s="455" customFormat="1" ht="19.95" customHeight="1" spans="1:12">
      <c r="A34" s="455">
        <v>2010306</v>
      </c>
      <c r="B34" s="469">
        <f t="shared" si="0"/>
        <v>7</v>
      </c>
      <c r="C34" s="470" t="s">
        <v>73</v>
      </c>
      <c r="D34" s="471">
        <v>451</v>
      </c>
      <c r="E34" s="471">
        <v>1565.6</v>
      </c>
      <c r="F34" s="471">
        <v>1356</v>
      </c>
      <c r="G34" s="471">
        <v>1356</v>
      </c>
      <c r="H34" s="472">
        <f t="shared" si="1"/>
        <v>86.6121614716403</v>
      </c>
      <c r="I34" s="472">
        <f t="shared" si="2"/>
        <v>100</v>
      </c>
      <c r="J34" s="468">
        <f t="shared" si="3"/>
        <v>905</v>
      </c>
      <c r="K34" s="476">
        <f t="shared" si="4"/>
        <v>2.00665188470067</v>
      </c>
      <c r="L34" s="348"/>
    </row>
    <row r="35" s="455" customFormat="1" ht="19.95" customHeight="1" spans="1:12">
      <c r="A35" s="455">
        <v>2010308</v>
      </c>
      <c r="B35" s="469">
        <f t="shared" si="0"/>
        <v>7</v>
      </c>
      <c r="C35" s="470" t="s">
        <v>74</v>
      </c>
      <c r="D35" s="471">
        <v>4446</v>
      </c>
      <c r="E35" s="471">
        <v>3261.57</v>
      </c>
      <c r="F35" s="471">
        <v>3736</v>
      </c>
      <c r="G35" s="471">
        <v>3736</v>
      </c>
      <c r="H35" s="472">
        <f t="shared" si="1"/>
        <v>114.546062172512</v>
      </c>
      <c r="I35" s="472">
        <f t="shared" si="2"/>
        <v>100</v>
      </c>
      <c r="J35" s="468">
        <f t="shared" si="3"/>
        <v>-710</v>
      </c>
      <c r="K35" s="476">
        <f t="shared" si="4"/>
        <v>-0.159694107062528</v>
      </c>
      <c r="L35" s="348"/>
    </row>
    <row r="36" s="455" customFormat="1" ht="19.95" customHeight="1" spans="1:12">
      <c r="A36" s="455">
        <v>2010309</v>
      </c>
      <c r="B36" s="469">
        <f t="shared" si="0"/>
        <v>7</v>
      </c>
      <c r="C36" s="470" t="s">
        <v>75</v>
      </c>
      <c r="D36" s="471">
        <v>0</v>
      </c>
      <c r="E36" s="471">
        <v>0</v>
      </c>
      <c r="F36" s="471">
        <v>0</v>
      </c>
      <c r="G36" s="471">
        <v>0</v>
      </c>
      <c r="H36" s="472">
        <f t="shared" si="1"/>
        <v>0</v>
      </c>
      <c r="I36" s="472">
        <f t="shared" si="2"/>
        <v>0</v>
      </c>
      <c r="J36" s="468">
        <f t="shared" si="3"/>
        <v>0</v>
      </c>
      <c r="K36" s="476">
        <f t="shared" si="4"/>
        <v>0</v>
      </c>
      <c r="L36" s="348"/>
    </row>
    <row r="37" s="455" customFormat="1" ht="19.95" customHeight="1" spans="1:12">
      <c r="A37" s="455">
        <v>2010350</v>
      </c>
      <c r="B37" s="469">
        <f t="shared" si="0"/>
        <v>7</v>
      </c>
      <c r="C37" s="470" t="s">
        <v>63</v>
      </c>
      <c r="D37" s="471">
        <v>1052</v>
      </c>
      <c r="E37" s="471">
        <v>864.52</v>
      </c>
      <c r="F37" s="471">
        <v>604</v>
      </c>
      <c r="G37" s="471">
        <v>604</v>
      </c>
      <c r="H37" s="472">
        <f t="shared" si="1"/>
        <v>69.8653588118262</v>
      </c>
      <c r="I37" s="472">
        <f t="shared" si="2"/>
        <v>100</v>
      </c>
      <c r="J37" s="468">
        <f t="shared" si="3"/>
        <v>-448</v>
      </c>
      <c r="K37" s="476">
        <f t="shared" si="4"/>
        <v>-0.425855513307985</v>
      </c>
      <c r="L37" s="348"/>
    </row>
    <row r="38" s="455" customFormat="1" ht="19.95" customHeight="1" spans="1:12">
      <c r="A38" s="455">
        <v>2010399</v>
      </c>
      <c r="B38" s="469">
        <f t="shared" si="0"/>
        <v>7</v>
      </c>
      <c r="C38" s="470" t="s">
        <v>76</v>
      </c>
      <c r="D38" s="471">
        <v>5992</v>
      </c>
      <c r="E38" s="471">
        <v>2940.06</v>
      </c>
      <c r="F38" s="471">
        <v>2087</v>
      </c>
      <c r="G38" s="471">
        <v>2087</v>
      </c>
      <c r="H38" s="472">
        <f t="shared" si="1"/>
        <v>70.9849458854581</v>
      </c>
      <c r="I38" s="472">
        <f t="shared" si="2"/>
        <v>100</v>
      </c>
      <c r="J38" s="468">
        <f t="shared" si="3"/>
        <v>-3905</v>
      </c>
      <c r="K38" s="476">
        <f t="shared" si="4"/>
        <v>-0.651702269692924</v>
      </c>
      <c r="L38" s="348"/>
    </row>
    <row r="39" s="455" customFormat="1" ht="19.95" customHeight="1" spans="1:12">
      <c r="A39" s="455">
        <v>20104</v>
      </c>
      <c r="B39" s="469">
        <f t="shared" si="0"/>
        <v>5</v>
      </c>
      <c r="C39" s="470" t="s">
        <v>77</v>
      </c>
      <c r="D39" s="471">
        <v>566</v>
      </c>
      <c r="E39" s="471">
        <v>459.94</v>
      </c>
      <c r="F39" s="471">
        <v>2052</v>
      </c>
      <c r="G39" s="471">
        <v>2052</v>
      </c>
      <c r="H39" s="472">
        <f t="shared" si="1"/>
        <v>446.145149367309</v>
      </c>
      <c r="I39" s="472">
        <f t="shared" si="2"/>
        <v>100</v>
      </c>
      <c r="J39" s="468">
        <f t="shared" si="3"/>
        <v>1486</v>
      </c>
      <c r="K39" s="476">
        <f t="shared" si="4"/>
        <v>2.62544169611307</v>
      </c>
      <c r="L39" s="348"/>
    </row>
    <row r="40" s="455" customFormat="1" ht="19.95" customHeight="1" spans="1:12">
      <c r="A40" s="455">
        <v>2010401</v>
      </c>
      <c r="B40" s="469">
        <f t="shared" si="0"/>
        <v>7</v>
      </c>
      <c r="C40" s="470" t="s">
        <v>54</v>
      </c>
      <c r="D40" s="471">
        <v>412</v>
      </c>
      <c r="E40" s="471">
        <v>349.62</v>
      </c>
      <c r="F40" s="471">
        <v>365</v>
      </c>
      <c r="G40" s="471">
        <v>365</v>
      </c>
      <c r="H40" s="472">
        <f t="shared" si="1"/>
        <v>104.399061838568</v>
      </c>
      <c r="I40" s="472">
        <f t="shared" si="2"/>
        <v>100</v>
      </c>
      <c r="J40" s="468">
        <f t="shared" si="3"/>
        <v>-47</v>
      </c>
      <c r="K40" s="476">
        <f t="shared" si="4"/>
        <v>-0.114077669902913</v>
      </c>
      <c r="L40" s="348"/>
    </row>
    <row r="41" s="455" customFormat="1" ht="19.95" customHeight="1" spans="1:12">
      <c r="A41" s="455">
        <v>2010402</v>
      </c>
      <c r="B41" s="469">
        <f t="shared" si="0"/>
        <v>7</v>
      </c>
      <c r="C41" s="470" t="s">
        <v>55</v>
      </c>
      <c r="D41" s="471">
        <v>93</v>
      </c>
      <c r="E41" s="471">
        <v>110.32</v>
      </c>
      <c r="F41" s="471">
        <v>25</v>
      </c>
      <c r="G41" s="471">
        <v>25</v>
      </c>
      <c r="H41" s="472">
        <f t="shared" si="1"/>
        <v>22.6613488034808</v>
      </c>
      <c r="I41" s="472">
        <f t="shared" si="2"/>
        <v>100</v>
      </c>
      <c r="J41" s="468">
        <f t="shared" si="3"/>
        <v>-68</v>
      </c>
      <c r="K41" s="476">
        <f t="shared" si="4"/>
        <v>-0.731182795698925</v>
      </c>
      <c r="L41" s="348"/>
    </row>
    <row r="42" s="455" customFormat="1" ht="19.95" customHeight="1" spans="1:12">
      <c r="A42" s="455">
        <v>2010403</v>
      </c>
      <c r="B42" s="469">
        <f t="shared" si="0"/>
        <v>7</v>
      </c>
      <c r="C42" s="470" t="s">
        <v>56</v>
      </c>
      <c r="D42" s="471">
        <v>0</v>
      </c>
      <c r="E42" s="471">
        <v>0</v>
      </c>
      <c r="F42" s="471">
        <v>0</v>
      </c>
      <c r="G42" s="471">
        <v>0</v>
      </c>
      <c r="H42" s="472">
        <f t="shared" si="1"/>
        <v>0</v>
      </c>
      <c r="I42" s="472">
        <f t="shared" si="2"/>
        <v>0</v>
      </c>
      <c r="J42" s="468">
        <f t="shared" si="3"/>
        <v>0</v>
      </c>
      <c r="K42" s="476">
        <f t="shared" si="4"/>
        <v>0</v>
      </c>
      <c r="L42" s="348"/>
    </row>
    <row r="43" s="455" customFormat="1" ht="19.95" customHeight="1" spans="1:12">
      <c r="A43" s="455">
        <v>2010404</v>
      </c>
      <c r="B43" s="469">
        <f t="shared" si="0"/>
        <v>7</v>
      </c>
      <c r="C43" s="470" t="s">
        <v>78</v>
      </c>
      <c r="D43" s="471">
        <v>0</v>
      </c>
      <c r="E43" s="471">
        <v>0</v>
      </c>
      <c r="F43" s="471">
        <v>0</v>
      </c>
      <c r="G43" s="471">
        <v>0</v>
      </c>
      <c r="H43" s="472">
        <f t="shared" si="1"/>
        <v>0</v>
      </c>
      <c r="I43" s="472">
        <f t="shared" si="2"/>
        <v>0</v>
      </c>
      <c r="J43" s="468">
        <f t="shared" si="3"/>
        <v>0</v>
      </c>
      <c r="K43" s="476">
        <f t="shared" si="4"/>
        <v>0</v>
      </c>
      <c r="L43" s="348"/>
    </row>
    <row r="44" s="455" customFormat="1" ht="19.95" customHeight="1" spans="1:12">
      <c r="A44" s="455">
        <v>2010405</v>
      </c>
      <c r="B44" s="469">
        <f t="shared" si="0"/>
        <v>7</v>
      </c>
      <c r="C44" s="470" t="s">
        <v>79</v>
      </c>
      <c r="D44" s="471">
        <v>0</v>
      </c>
      <c r="E44" s="471">
        <v>0</v>
      </c>
      <c r="F44" s="471">
        <v>0</v>
      </c>
      <c r="G44" s="471">
        <v>0</v>
      </c>
      <c r="H44" s="472">
        <f t="shared" si="1"/>
        <v>0</v>
      </c>
      <c r="I44" s="472">
        <f t="shared" si="2"/>
        <v>0</v>
      </c>
      <c r="J44" s="468">
        <f t="shared" si="3"/>
        <v>0</v>
      </c>
      <c r="K44" s="476">
        <f t="shared" si="4"/>
        <v>0</v>
      </c>
      <c r="L44" s="348"/>
    </row>
    <row r="45" s="455" customFormat="1" ht="19.95" customHeight="1" spans="1:12">
      <c r="A45" s="455">
        <v>2010406</v>
      </c>
      <c r="B45" s="469">
        <f t="shared" si="0"/>
        <v>7</v>
      </c>
      <c r="C45" s="470" t="s">
        <v>80</v>
      </c>
      <c r="D45" s="471">
        <v>0</v>
      </c>
      <c r="E45" s="471">
        <v>0</v>
      </c>
      <c r="F45" s="471">
        <v>0</v>
      </c>
      <c r="G45" s="471">
        <v>0</v>
      </c>
      <c r="H45" s="472">
        <f t="shared" si="1"/>
        <v>0</v>
      </c>
      <c r="I45" s="472">
        <f t="shared" si="2"/>
        <v>0</v>
      </c>
      <c r="J45" s="468">
        <f t="shared" si="3"/>
        <v>0</v>
      </c>
      <c r="K45" s="476">
        <f t="shared" si="4"/>
        <v>0</v>
      </c>
      <c r="L45" s="348"/>
    </row>
    <row r="46" s="455" customFormat="1" ht="19.95" customHeight="1" spans="1:12">
      <c r="A46" s="455">
        <v>2010407</v>
      </c>
      <c r="B46" s="469">
        <f t="shared" si="0"/>
        <v>7</v>
      </c>
      <c r="C46" s="470" t="s">
        <v>81</v>
      </c>
      <c r="D46" s="471">
        <v>0</v>
      </c>
      <c r="E46" s="471">
        <v>0</v>
      </c>
      <c r="F46" s="471">
        <v>0</v>
      </c>
      <c r="G46" s="471">
        <v>0</v>
      </c>
      <c r="H46" s="472">
        <f t="shared" si="1"/>
        <v>0</v>
      </c>
      <c r="I46" s="472">
        <f t="shared" si="2"/>
        <v>0</v>
      </c>
      <c r="J46" s="468">
        <f t="shared" si="3"/>
        <v>0</v>
      </c>
      <c r="K46" s="476">
        <f t="shared" si="4"/>
        <v>0</v>
      </c>
      <c r="L46" s="348"/>
    </row>
    <row r="47" s="455" customFormat="1" ht="19.95" customHeight="1" spans="1:12">
      <c r="A47" s="455">
        <v>2010408</v>
      </c>
      <c r="B47" s="469">
        <f t="shared" si="0"/>
        <v>7</v>
      </c>
      <c r="C47" s="470" t="s">
        <v>82</v>
      </c>
      <c r="D47" s="471">
        <v>0</v>
      </c>
      <c r="E47" s="471">
        <v>0</v>
      </c>
      <c r="F47" s="471">
        <v>0</v>
      </c>
      <c r="G47" s="471">
        <v>0</v>
      </c>
      <c r="H47" s="472">
        <f t="shared" si="1"/>
        <v>0</v>
      </c>
      <c r="I47" s="472">
        <f t="shared" si="2"/>
        <v>0</v>
      </c>
      <c r="J47" s="468">
        <f t="shared" si="3"/>
        <v>0</v>
      </c>
      <c r="K47" s="476">
        <f t="shared" si="4"/>
        <v>0</v>
      </c>
      <c r="L47" s="348"/>
    </row>
    <row r="48" s="455" customFormat="1" ht="19.95" customHeight="1" spans="1:12">
      <c r="A48" s="455">
        <v>2010450</v>
      </c>
      <c r="B48" s="469">
        <f t="shared" si="0"/>
        <v>7</v>
      </c>
      <c r="C48" s="470" t="s">
        <v>63</v>
      </c>
      <c r="D48" s="471">
        <v>0</v>
      </c>
      <c r="E48" s="471">
        <v>0</v>
      </c>
      <c r="F48" s="471">
        <v>61</v>
      </c>
      <c r="G48" s="471">
        <v>61</v>
      </c>
      <c r="H48" s="472">
        <f t="shared" si="1"/>
        <v>0</v>
      </c>
      <c r="I48" s="472">
        <f t="shared" si="2"/>
        <v>100</v>
      </c>
      <c r="J48" s="468">
        <f t="shared" si="3"/>
        <v>61</v>
      </c>
      <c r="K48" s="476">
        <f t="shared" si="4"/>
        <v>0</v>
      </c>
      <c r="L48" s="348"/>
    </row>
    <row r="49" s="455" customFormat="1" ht="19.95" customHeight="1" spans="1:12">
      <c r="A49" s="455">
        <v>2010499</v>
      </c>
      <c r="B49" s="469">
        <f t="shared" si="0"/>
        <v>7</v>
      </c>
      <c r="C49" s="470" t="s">
        <v>83</v>
      </c>
      <c r="D49" s="471">
        <v>61</v>
      </c>
      <c r="E49" s="471">
        <v>0</v>
      </c>
      <c r="F49" s="471">
        <v>1601</v>
      </c>
      <c r="G49" s="471">
        <v>1601</v>
      </c>
      <c r="H49" s="472">
        <f t="shared" si="1"/>
        <v>0</v>
      </c>
      <c r="I49" s="472">
        <f t="shared" si="2"/>
        <v>100</v>
      </c>
      <c r="J49" s="468">
        <f t="shared" si="3"/>
        <v>1540</v>
      </c>
      <c r="K49" s="476">
        <f t="shared" si="4"/>
        <v>25.2459016393443</v>
      </c>
      <c r="L49" s="348"/>
    </row>
    <row r="50" s="455" customFormat="1" ht="19.95" customHeight="1" spans="1:12">
      <c r="A50" s="455">
        <v>20105</v>
      </c>
      <c r="B50" s="469">
        <f t="shared" si="0"/>
        <v>5</v>
      </c>
      <c r="C50" s="470" t="s">
        <v>84</v>
      </c>
      <c r="D50" s="471">
        <v>286</v>
      </c>
      <c r="E50" s="471">
        <v>428.87</v>
      </c>
      <c r="F50" s="471">
        <v>392</v>
      </c>
      <c r="G50" s="471">
        <v>392</v>
      </c>
      <c r="H50" s="472">
        <f t="shared" si="1"/>
        <v>91.4029892508219</v>
      </c>
      <c r="I50" s="472">
        <f t="shared" si="2"/>
        <v>100</v>
      </c>
      <c r="J50" s="468">
        <f t="shared" si="3"/>
        <v>106</v>
      </c>
      <c r="K50" s="476">
        <f t="shared" si="4"/>
        <v>0.370629370629371</v>
      </c>
      <c r="L50" s="348"/>
    </row>
    <row r="51" s="455" customFormat="1" ht="19.95" customHeight="1" spans="1:12">
      <c r="A51" s="455">
        <v>2010501</v>
      </c>
      <c r="B51" s="469">
        <f t="shared" si="0"/>
        <v>7</v>
      </c>
      <c r="C51" s="470" t="s">
        <v>54</v>
      </c>
      <c r="D51" s="471">
        <v>156</v>
      </c>
      <c r="E51" s="471">
        <v>162.16</v>
      </c>
      <c r="F51" s="471">
        <v>151</v>
      </c>
      <c r="G51" s="471">
        <v>151</v>
      </c>
      <c r="H51" s="472">
        <f t="shared" si="1"/>
        <v>93.1179082387765</v>
      </c>
      <c r="I51" s="472">
        <f t="shared" si="2"/>
        <v>100</v>
      </c>
      <c r="J51" s="468">
        <f t="shared" si="3"/>
        <v>-5</v>
      </c>
      <c r="K51" s="476">
        <f t="shared" si="4"/>
        <v>-0.032051282051282</v>
      </c>
      <c r="L51" s="348"/>
    </row>
    <row r="52" s="455" customFormat="1" ht="19.95" customHeight="1" spans="1:12">
      <c r="A52" s="455">
        <v>2010502</v>
      </c>
      <c r="B52" s="469">
        <f t="shared" si="0"/>
        <v>7</v>
      </c>
      <c r="C52" s="470" t="s">
        <v>55</v>
      </c>
      <c r="D52" s="471">
        <v>17</v>
      </c>
      <c r="E52" s="471">
        <v>17.65</v>
      </c>
      <c r="F52" s="471">
        <v>16</v>
      </c>
      <c r="G52" s="471">
        <v>16</v>
      </c>
      <c r="H52" s="472">
        <f t="shared" si="1"/>
        <v>90.6515580736544</v>
      </c>
      <c r="I52" s="472">
        <f t="shared" si="2"/>
        <v>100</v>
      </c>
      <c r="J52" s="468">
        <f t="shared" si="3"/>
        <v>-1</v>
      </c>
      <c r="K52" s="476">
        <f t="shared" si="4"/>
        <v>-0.0588235294117647</v>
      </c>
      <c r="L52" s="348"/>
    </row>
    <row r="53" s="455" customFormat="1" ht="19.95" customHeight="1" spans="1:12">
      <c r="A53" s="455">
        <v>2010503</v>
      </c>
      <c r="B53" s="469">
        <f t="shared" si="0"/>
        <v>7</v>
      </c>
      <c r="C53" s="470" t="s">
        <v>56</v>
      </c>
      <c r="D53" s="471">
        <v>0</v>
      </c>
      <c r="E53" s="471">
        <v>0</v>
      </c>
      <c r="F53" s="471">
        <v>0</v>
      </c>
      <c r="G53" s="471">
        <v>0</v>
      </c>
      <c r="H53" s="472">
        <f t="shared" si="1"/>
        <v>0</v>
      </c>
      <c r="I53" s="472">
        <f t="shared" si="2"/>
        <v>0</v>
      </c>
      <c r="J53" s="468">
        <f t="shared" si="3"/>
        <v>0</v>
      </c>
      <c r="K53" s="476">
        <f t="shared" si="4"/>
        <v>0</v>
      </c>
      <c r="L53" s="348"/>
    </row>
    <row r="54" s="455" customFormat="1" ht="19.95" customHeight="1" spans="1:12">
      <c r="A54" s="455">
        <v>2010504</v>
      </c>
      <c r="B54" s="469">
        <f t="shared" si="0"/>
        <v>7</v>
      </c>
      <c r="C54" s="470" t="s">
        <v>85</v>
      </c>
      <c r="D54" s="471">
        <v>0</v>
      </c>
      <c r="E54" s="471">
        <v>0</v>
      </c>
      <c r="F54" s="471">
        <v>0</v>
      </c>
      <c r="G54" s="471">
        <v>0</v>
      </c>
      <c r="H54" s="472">
        <f t="shared" si="1"/>
        <v>0</v>
      </c>
      <c r="I54" s="472">
        <f t="shared" si="2"/>
        <v>0</v>
      </c>
      <c r="J54" s="468">
        <f t="shared" si="3"/>
        <v>0</v>
      </c>
      <c r="K54" s="476">
        <f t="shared" si="4"/>
        <v>0</v>
      </c>
      <c r="L54" s="348"/>
    </row>
    <row r="55" s="455" customFormat="1" ht="19.95" customHeight="1" spans="1:12">
      <c r="A55" s="455">
        <v>2010505</v>
      </c>
      <c r="B55" s="469">
        <f t="shared" si="0"/>
        <v>7</v>
      </c>
      <c r="C55" s="470" t="s">
        <v>86</v>
      </c>
      <c r="D55" s="471">
        <v>15</v>
      </c>
      <c r="E55" s="471">
        <v>25.06</v>
      </c>
      <c r="F55" s="471">
        <v>10</v>
      </c>
      <c r="G55" s="471">
        <v>10</v>
      </c>
      <c r="H55" s="472">
        <f t="shared" si="1"/>
        <v>39.9042298483639</v>
      </c>
      <c r="I55" s="472">
        <f t="shared" si="2"/>
        <v>100</v>
      </c>
      <c r="J55" s="468">
        <f t="shared" si="3"/>
        <v>-5</v>
      </c>
      <c r="K55" s="476">
        <f t="shared" si="4"/>
        <v>-0.333333333333333</v>
      </c>
      <c r="L55" s="348"/>
    </row>
    <row r="56" s="455" customFormat="1" ht="19.95" customHeight="1" spans="1:12">
      <c r="A56" s="455">
        <v>2010506</v>
      </c>
      <c r="B56" s="469">
        <f t="shared" si="0"/>
        <v>7</v>
      </c>
      <c r="C56" s="470" t="s">
        <v>87</v>
      </c>
      <c r="D56" s="471">
        <v>0</v>
      </c>
      <c r="E56" s="471">
        <v>0</v>
      </c>
      <c r="F56" s="471">
        <v>0</v>
      </c>
      <c r="G56" s="471">
        <v>0</v>
      </c>
      <c r="H56" s="472">
        <f t="shared" si="1"/>
        <v>0</v>
      </c>
      <c r="I56" s="472">
        <f t="shared" si="2"/>
        <v>0</v>
      </c>
      <c r="J56" s="468">
        <f t="shared" si="3"/>
        <v>0</v>
      </c>
      <c r="K56" s="476">
        <f t="shared" si="4"/>
        <v>0</v>
      </c>
      <c r="L56" s="348"/>
    </row>
    <row r="57" s="455" customFormat="1" ht="19.95" customHeight="1" spans="1:12">
      <c r="A57" s="455">
        <v>2010507</v>
      </c>
      <c r="B57" s="469">
        <f t="shared" si="0"/>
        <v>7</v>
      </c>
      <c r="C57" s="470" t="s">
        <v>88</v>
      </c>
      <c r="D57" s="471">
        <v>0</v>
      </c>
      <c r="E57" s="471">
        <v>132</v>
      </c>
      <c r="F57" s="471">
        <v>121</v>
      </c>
      <c r="G57" s="471">
        <v>121</v>
      </c>
      <c r="H57" s="472">
        <f t="shared" si="1"/>
        <v>91.6666666666667</v>
      </c>
      <c r="I57" s="472">
        <f t="shared" si="2"/>
        <v>100</v>
      </c>
      <c r="J57" s="468">
        <f t="shared" si="3"/>
        <v>121</v>
      </c>
      <c r="K57" s="476">
        <f t="shared" si="4"/>
        <v>0</v>
      </c>
      <c r="L57" s="348"/>
    </row>
    <row r="58" s="455" customFormat="1" ht="19.95" customHeight="1" spans="1:12">
      <c r="A58" s="455">
        <v>2010508</v>
      </c>
      <c r="B58" s="469">
        <f t="shared" si="0"/>
        <v>7</v>
      </c>
      <c r="C58" s="470" t="s">
        <v>89</v>
      </c>
      <c r="D58" s="471">
        <v>49</v>
      </c>
      <c r="E58" s="471">
        <v>92</v>
      </c>
      <c r="F58" s="471">
        <v>64</v>
      </c>
      <c r="G58" s="471">
        <v>64</v>
      </c>
      <c r="H58" s="472">
        <f t="shared" si="1"/>
        <v>69.5652173913043</v>
      </c>
      <c r="I58" s="472">
        <f t="shared" si="2"/>
        <v>100</v>
      </c>
      <c r="J58" s="468">
        <f t="shared" si="3"/>
        <v>15</v>
      </c>
      <c r="K58" s="476">
        <f t="shared" si="4"/>
        <v>0.306122448979592</v>
      </c>
      <c r="L58" s="348"/>
    </row>
    <row r="59" s="455" customFormat="1" ht="19.95" customHeight="1" spans="1:12">
      <c r="A59" s="455">
        <v>2010550</v>
      </c>
      <c r="B59" s="469">
        <f t="shared" si="0"/>
        <v>7</v>
      </c>
      <c r="C59" s="470" t="s">
        <v>63</v>
      </c>
      <c r="D59" s="471">
        <v>0</v>
      </c>
      <c r="E59" s="471">
        <v>0</v>
      </c>
      <c r="F59" s="471">
        <v>19</v>
      </c>
      <c r="G59" s="471">
        <v>19</v>
      </c>
      <c r="H59" s="472">
        <f t="shared" si="1"/>
        <v>0</v>
      </c>
      <c r="I59" s="472">
        <f t="shared" si="2"/>
        <v>100</v>
      </c>
      <c r="J59" s="468">
        <f t="shared" si="3"/>
        <v>19</v>
      </c>
      <c r="K59" s="476">
        <f t="shared" si="4"/>
        <v>0</v>
      </c>
      <c r="L59" s="348"/>
    </row>
    <row r="60" s="455" customFormat="1" ht="19.95" customHeight="1" spans="1:12">
      <c r="A60" s="455">
        <v>2010599</v>
      </c>
      <c r="B60" s="469">
        <f t="shared" si="0"/>
        <v>7</v>
      </c>
      <c r="C60" s="470" t="s">
        <v>90</v>
      </c>
      <c r="D60" s="471">
        <v>49</v>
      </c>
      <c r="E60" s="471">
        <v>0</v>
      </c>
      <c r="F60" s="471">
        <v>11</v>
      </c>
      <c r="G60" s="471">
        <v>11</v>
      </c>
      <c r="H60" s="472">
        <f t="shared" si="1"/>
        <v>0</v>
      </c>
      <c r="I60" s="472">
        <f t="shared" si="2"/>
        <v>100</v>
      </c>
      <c r="J60" s="468">
        <f t="shared" si="3"/>
        <v>-38</v>
      </c>
      <c r="K60" s="476">
        <f t="shared" si="4"/>
        <v>-0.775510204081633</v>
      </c>
      <c r="L60" s="348"/>
    </row>
    <row r="61" s="455" customFormat="1" ht="19.95" customHeight="1" spans="1:12">
      <c r="A61" s="455">
        <v>20106</v>
      </c>
      <c r="B61" s="469">
        <f t="shared" si="0"/>
        <v>5</v>
      </c>
      <c r="C61" s="470" t="s">
        <v>91</v>
      </c>
      <c r="D61" s="471">
        <v>1651</v>
      </c>
      <c r="E61" s="471">
        <v>1593.16</v>
      </c>
      <c r="F61" s="471">
        <v>1089</v>
      </c>
      <c r="G61" s="471">
        <v>1089</v>
      </c>
      <c r="H61" s="472">
        <f t="shared" si="1"/>
        <v>68.3547164126641</v>
      </c>
      <c r="I61" s="472">
        <f t="shared" si="2"/>
        <v>100</v>
      </c>
      <c r="J61" s="468">
        <f t="shared" si="3"/>
        <v>-562</v>
      </c>
      <c r="K61" s="476">
        <f t="shared" si="4"/>
        <v>-0.340399757722592</v>
      </c>
      <c r="L61" s="348"/>
    </row>
    <row r="62" s="455" customFormat="1" ht="19.95" customHeight="1" spans="1:12">
      <c r="A62" s="455">
        <v>2010601</v>
      </c>
      <c r="B62" s="469">
        <f t="shared" si="0"/>
        <v>7</v>
      </c>
      <c r="C62" s="470" t="s">
        <v>54</v>
      </c>
      <c r="D62" s="471">
        <v>420</v>
      </c>
      <c r="E62" s="471">
        <v>373.88</v>
      </c>
      <c r="F62" s="471">
        <v>349</v>
      </c>
      <c r="G62" s="471">
        <v>349</v>
      </c>
      <c r="H62" s="472">
        <f t="shared" si="1"/>
        <v>93.3454584358618</v>
      </c>
      <c r="I62" s="472">
        <f t="shared" si="2"/>
        <v>100</v>
      </c>
      <c r="J62" s="468">
        <f t="shared" si="3"/>
        <v>-71</v>
      </c>
      <c r="K62" s="476">
        <f t="shared" si="4"/>
        <v>-0.169047619047619</v>
      </c>
      <c r="L62" s="348"/>
    </row>
    <row r="63" s="455" customFormat="1" ht="19.95" customHeight="1" spans="1:12">
      <c r="A63" s="455">
        <v>2010602</v>
      </c>
      <c r="B63" s="469">
        <f t="shared" si="0"/>
        <v>7</v>
      </c>
      <c r="C63" s="470" t="s">
        <v>55</v>
      </c>
      <c r="D63" s="471">
        <v>160</v>
      </c>
      <c r="E63" s="471">
        <v>184.7</v>
      </c>
      <c r="F63" s="471">
        <v>115</v>
      </c>
      <c r="G63" s="471">
        <v>115</v>
      </c>
      <c r="H63" s="472">
        <f t="shared" si="1"/>
        <v>62.2631293990254</v>
      </c>
      <c r="I63" s="472">
        <f t="shared" si="2"/>
        <v>100</v>
      </c>
      <c r="J63" s="468">
        <f t="shared" si="3"/>
        <v>-45</v>
      </c>
      <c r="K63" s="476">
        <f t="shared" si="4"/>
        <v>-0.28125</v>
      </c>
      <c r="L63" s="348"/>
    </row>
    <row r="64" s="455" customFormat="1" ht="19.95" customHeight="1" spans="1:12">
      <c r="A64" s="455">
        <v>2010603</v>
      </c>
      <c r="B64" s="469">
        <f t="shared" si="0"/>
        <v>7</v>
      </c>
      <c r="C64" s="470" t="s">
        <v>56</v>
      </c>
      <c r="D64" s="471">
        <v>0</v>
      </c>
      <c r="E64" s="471">
        <v>0</v>
      </c>
      <c r="F64" s="471">
        <v>0</v>
      </c>
      <c r="G64" s="471">
        <v>0</v>
      </c>
      <c r="H64" s="472">
        <f t="shared" si="1"/>
        <v>0</v>
      </c>
      <c r="I64" s="472">
        <f t="shared" si="2"/>
        <v>0</v>
      </c>
      <c r="J64" s="468">
        <f t="shared" si="3"/>
        <v>0</v>
      </c>
      <c r="K64" s="476">
        <f t="shared" si="4"/>
        <v>0</v>
      </c>
      <c r="L64" s="348"/>
    </row>
    <row r="65" s="455" customFormat="1" ht="19.95" customHeight="1" spans="1:12">
      <c r="A65" s="455">
        <v>2010604</v>
      </c>
      <c r="B65" s="469">
        <f t="shared" si="0"/>
        <v>7</v>
      </c>
      <c r="C65" s="470" t="s">
        <v>92</v>
      </c>
      <c r="D65" s="471">
        <v>46</v>
      </c>
      <c r="E65" s="471">
        <v>89.7</v>
      </c>
      <c r="F65" s="471">
        <v>78</v>
      </c>
      <c r="G65" s="471">
        <v>78</v>
      </c>
      <c r="H65" s="472">
        <f t="shared" si="1"/>
        <v>86.9565217391304</v>
      </c>
      <c r="I65" s="472">
        <f t="shared" si="2"/>
        <v>100</v>
      </c>
      <c r="J65" s="468">
        <f t="shared" si="3"/>
        <v>32</v>
      </c>
      <c r="K65" s="476">
        <f t="shared" si="4"/>
        <v>0.695652173913043</v>
      </c>
      <c r="L65" s="348"/>
    </row>
    <row r="66" s="455" customFormat="1" ht="19.95" customHeight="1" spans="1:12">
      <c r="A66" s="455">
        <v>2010605</v>
      </c>
      <c r="B66" s="469">
        <f t="shared" si="0"/>
        <v>7</v>
      </c>
      <c r="C66" s="470" t="s">
        <v>93</v>
      </c>
      <c r="D66" s="471">
        <v>18</v>
      </c>
      <c r="E66" s="471">
        <v>0</v>
      </c>
      <c r="F66" s="471">
        <v>0</v>
      </c>
      <c r="G66" s="471">
        <v>0</v>
      </c>
      <c r="H66" s="472">
        <f t="shared" si="1"/>
        <v>0</v>
      </c>
      <c r="I66" s="472">
        <f t="shared" si="2"/>
        <v>0</v>
      </c>
      <c r="J66" s="468">
        <f t="shared" si="3"/>
        <v>-18</v>
      </c>
      <c r="K66" s="476">
        <f t="shared" si="4"/>
        <v>-1</v>
      </c>
      <c r="L66" s="348"/>
    </row>
    <row r="67" s="455" customFormat="1" ht="19.95" customHeight="1" spans="1:12">
      <c r="A67" s="455">
        <v>2010606</v>
      </c>
      <c r="B67" s="469">
        <f t="shared" si="0"/>
        <v>7</v>
      </c>
      <c r="C67" s="470" t="s">
        <v>94</v>
      </c>
      <c r="D67" s="471">
        <v>0</v>
      </c>
      <c r="E67" s="471">
        <v>0</v>
      </c>
      <c r="F67" s="471">
        <v>0</v>
      </c>
      <c r="G67" s="471">
        <v>0</v>
      </c>
      <c r="H67" s="472">
        <f t="shared" si="1"/>
        <v>0</v>
      </c>
      <c r="I67" s="472">
        <f t="shared" si="2"/>
        <v>0</v>
      </c>
      <c r="J67" s="468">
        <f t="shared" si="3"/>
        <v>0</v>
      </c>
      <c r="K67" s="476">
        <f t="shared" si="4"/>
        <v>0</v>
      </c>
      <c r="L67" s="348"/>
    </row>
    <row r="68" s="455" customFormat="1" ht="19.95" customHeight="1" spans="1:12">
      <c r="A68" s="455">
        <v>2010607</v>
      </c>
      <c r="B68" s="469">
        <f t="shared" si="0"/>
        <v>7</v>
      </c>
      <c r="C68" s="470" t="s">
        <v>95</v>
      </c>
      <c r="D68" s="471">
        <v>0</v>
      </c>
      <c r="E68" s="471">
        <v>0</v>
      </c>
      <c r="F68" s="471">
        <v>8</v>
      </c>
      <c r="G68" s="471">
        <v>8</v>
      </c>
      <c r="H68" s="472">
        <f t="shared" si="1"/>
        <v>0</v>
      </c>
      <c r="I68" s="472">
        <f t="shared" si="2"/>
        <v>100</v>
      </c>
      <c r="J68" s="468">
        <f t="shared" si="3"/>
        <v>8</v>
      </c>
      <c r="K68" s="476">
        <f t="shared" si="4"/>
        <v>0</v>
      </c>
      <c r="L68" s="348"/>
    </row>
    <row r="69" s="455" customFormat="1" ht="19.95" customHeight="1" spans="1:12">
      <c r="A69" s="455">
        <v>2010608</v>
      </c>
      <c r="B69" s="469">
        <f t="shared" si="0"/>
        <v>7</v>
      </c>
      <c r="C69" s="470" t="s">
        <v>96</v>
      </c>
      <c r="D69" s="471">
        <v>0</v>
      </c>
      <c r="E69" s="471">
        <v>0</v>
      </c>
      <c r="F69" s="471">
        <v>0</v>
      </c>
      <c r="G69" s="471">
        <v>0</v>
      </c>
      <c r="H69" s="472">
        <f t="shared" si="1"/>
        <v>0</v>
      </c>
      <c r="I69" s="472">
        <f t="shared" si="2"/>
        <v>0</v>
      </c>
      <c r="J69" s="468">
        <f t="shared" si="3"/>
        <v>0</v>
      </c>
      <c r="K69" s="476">
        <f t="shared" si="4"/>
        <v>0</v>
      </c>
      <c r="L69" s="348"/>
    </row>
    <row r="70" s="455" customFormat="1" ht="19.95" customHeight="1" spans="1:12">
      <c r="A70" s="455">
        <v>2010650</v>
      </c>
      <c r="B70" s="469">
        <f t="shared" ref="B70:B133" si="5">LEN(A70)</f>
        <v>7</v>
      </c>
      <c r="C70" s="470" t="s">
        <v>63</v>
      </c>
      <c r="D70" s="471">
        <v>923</v>
      </c>
      <c r="E70" s="471">
        <v>809.92</v>
      </c>
      <c r="F70" s="471">
        <v>487</v>
      </c>
      <c r="G70" s="471">
        <v>487</v>
      </c>
      <c r="H70" s="472">
        <f t="shared" ref="H70:H133" si="6">IFERROR(G70/E70%,0)</f>
        <v>60.1293954958514</v>
      </c>
      <c r="I70" s="472">
        <f t="shared" ref="I70:I133" si="7">IFERROR(G70/F70%,0)</f>
        <v>100</v>
      </c>
      <c r="J70" s="468">
        <f t="shared" ref="J70:J133" si="8">IFERROR(G70-D70,0)</f>
        <v>-436</v>
      </c>
      <c r="K70" s="476">
        <f t="shared" ref="K70:K133" si="9">IFERROR(J70/D70*100%,0)</f>
        <v>-0.47237269772481</v>
      </c>
      <c r="L70" s="348"/>
    </row>
    <row r="71" s="455" customFormat="1" ht="19.95" customHeight="1" spans="1:12">
      <c r="A71" s="455">
        <v>2010699</v>
      </c>
      <c r="B71" s="469">
        <f t="shared" si="5"/>
        <v>7</v>
      </c>
      <c r="C71" s="470" t="s">
        <v>97</v>
      </c>
      <c r="D71" s="471">
        <v>84</v>
      </c>
      <c r="E71" s="471">
        <v>134.96</v>
      </c>
      <c r="F71" s="471">
        <v>52</v>
      </c>
      <c r="G71" s="471">
        <v>52</v>
      </c>
      <c r="H71" s="472">
        <f t="shared" si="6"/>
        <v>38.529934795495</v>
      </c>
      <c r="I71" s="472">
        <f t="shared" si="7"/>
        <v>100</v>
      </c>
      <c r="J71" s="468">
        <f t="shared" si="8"/>
        <v>-32</v>
      </c>
      <c r="K71" s="476">
        <f t="shared" si="9"/>
        <v>-0.380952380952381</v>
      </c>
      <c r="L71" s="348"/>
    </row>
    <row r="72" s="455" customFormat="1" ht="19.95" customHeight="1" spans="1:12">
      <c r="A72" s="455">
        <v>20107</v>
      </c>
      <c r="B72" s="469">
        <f t="shared" si="5"/>
        <v>5</v>
      </c>
      <c r="C72" s="470" t="s">
        <v>98</v>
      </c>
      <c r="D72" s="471">
        <v>5936</v>
      </c>
      <c r="E72" s="471">
        <v>7000</v>
      </c>
      <c r="F72" s="471">
        <v>4612</v>
      </c>
      <c r="G72" s="471">
        <v>4612</v>
      </c>
      <c r="H72" s="472">
        <f t="shared" si="6"/>
        <v>65.8857142857143</v>
      </c>
      <c r="I72" s="472">
        <f t="shared" si="7"/>
        <v>100</v>
      </c>
      <c r="J72" s="468">
        <f t="shared" si="8"/>
        <v>-1324</v>
      </c>
      <c r="K72" s="476">
        <f t="shared" si="9"/>
        <v>-0.223045822102426</v>
      </c>
      <c r="L72" s="348"/>
    </row>
    <row r="73" s="455" customFormat="1" ht="19.95" customHeight="1" spans="1:12">
      <c r="A73" s="455">
        <v>2010701</v>
      </c>
      <c r="B73" s="469">
        <f t="shared" si="5"/>
        <v>7</v>
      </c>
      <c r="C73" s="470" t="s">
        <v>54</v>
      </c>
      <c r="D73" s="471">
        <v>0</v>
      </c>
      <c r="E73" s="471">
        <v>0</v>
      </c>
      <c r="F73" s="471">
        <v>0</v>
      </c>
      <c r="G73" s="471">
        <v>0</v>
      </c>
      <c r="H73" s="472">
        <f t="shared" si="6"/>
        <v>0</v>
      </c>
      <c r="I73" s="472">
        <f t="shared" si="7"/>
        <v>0</v>
      </c>
      <c r="J73" s="468">
        <f t="shared" si="8"/>
        <v>0</v>
      </c>
      <c r="K73" s="476">
        <f t="shared" si="9"/>
        <v>0</v>
      </c>
      <c r="L73" s="348"/>
    </row>
    <row r="74" s="455" customFormat="1" ht="19.95" customHeight="1" spans="1:12">
      <c r="A74" s="455">
        <v>2010702</v>
      </c>
      <c r="B74" s="469">
        <f t="shared" si="5"/>
        <v>7</v>
      </c>
      <c r="C74" s="470" t="s">
        <v>55</v>
      </c>
      <c r="D74" s="471">
        <v>0</v>
      </c>
      <c r="E74" s="471">
        <v>0</v>
      </c>
      <c r="F74" s="471">
        <v>0</v>
      </c>
      <c r="G74" s="471">
        <v>0</v>
      </c>
      <c r="H74" s="472">
        <f t="shared" si="6"/>
        <v>0</v>
      </c>
      <c r="I74" s="472">
        <f t="shared" si="7"/>
        <v>0</v>
      </c>
      <c r="J74" s="468">
        <f t="shared" si="8"/>
        <v>0</v>
      </c>
      <c r="K74" s="476">
        <f t="shared" si="9"/>
        <v>0</v>
      </c>
      <c r="L74" s="348"/>
    </row>
    <row r="75" s="455" customFormat="1" ht="19.95" customHeight="1" spans="1:12">
      <c r="A75" s="455">
        <v>2010703</v>
      </c>
      <c r="B75" s="469">
        <f t="shared" si="5"/>
        <v>7</v>
      </c>
      <c r="C75" s="470" t="s">
        <v>56</v>
      </c>
      <c r="D75" s="471">
        <v>0</v>
      </c>
      <c r="E75" s="471">
        <v>0</v>
      </c>
      <c r="F75" s="471">
        <v>0</v>
      </c>
      <c r="G75" s="471">
        <v>0</v>
      </c>
      <c r="H75" s="472">
        <f t="shared" si="6"/>
        <v>0</v>
      </c>
      <c r="I75" s="472">
        <f t="shared" si="7"/>
        <v>0</v>
      </c>
      <c r="J75" s="468">
        <f t="shared" si="8"/>
        <v>0</v>
      </c>
      <c r="K75" s="476">
        <f t="shared" si="9"/>
        <v>0</v>
      </c>
      <c r="L75" s="348"/>
    </row>
    <row r="76" s="455" customFormat="1" ht="19.95" customHeight="1" spans="1:12">
      <c r="A76" s="455">
        <v>2010709</v>
      </c>
      <c r="B76" s="469">
        <f t="shared" si="5"/>
        <v>7</v>
      </c>
      <c r="C76" s="470" t="s">
        <v>95</v>
      </c>
      <c r="D76" s="471">
        <v>0</v>
      </c>
      <c r="E76" s="471">
        <v>0</v>
      </c>
      <c r="F76" s="471">
        <v>0</v>
      </c>
      <c r="G76" s="471">
        <v>0</v>
      </c>
      <c r="H76" s="472">
        <f t="shared" si="6"/>
        <v>0</v>
      </c>
      <c r="I76" s="472">
        <f t="shared" si="7"/>
        <v>0</v>
      </c>
      <c r="J76" s="468">
        <f t="shared" si="8"/>
        <v>0</v>
      </c>
      <c r="K76" s="476">
        <f t="shared" si="9"/>
        <v>0</v>
      </c>
      <c r="L76" s="348"/>
    </row>
    <row r="77" s="455" customFormat="1" ht="19.95" customHeight="1" spans="1:12">
      <c r="A77" s="455">
        <v>2010710</v>
      </c>
      <c r="B77" s="469">
        <f t="shared" si="5"/>
        <v>7</v>
      </c>
      <c r="C77" s="470" t="s">
        <v>99</v>
      </c>
      <c r="D77" s="471">
        <v>0</v>
      </c>
      <c r="E77" s="471">
        <v>0</v>
      </c>
      <c r="F77" s="471">
        <v>0</v>
      </c>
      <c r="G77" s="471">
        <v>0</v>
      </c>
      <c r="H77" s="472">
        <f t="shared" si="6"/>
        <v>0</v>
      </c>
      <c r="I77" s="472">
        <f t="shared" si="7"/>
        <v>0</v>
      </c>
      <c r="J77" s="468">
        <f t="shared" si="8"/>
        <v>0</v>
      </c>
      <c r="K77" s="476">
        <f t="shared" si="9"/>
        <v>0</v>
      </c>
      <c r="L77" s="348"/>
    </row>
    <row r="78" s="455" customFormat="1" ht="19.95" customHeight="1" spans="1:12">
      <c r="A78" s="455">
        <v>2010750</v>
      </c>
      <c r="B78" s="469">
        <f t="shared" si="5"/>
        <v>7</v>
      </c>
      <c r="C78" s="470" t="s">
        <v>63</v>
      </c>
      <c r="D78" s="471">
        <v>0</v>
      </c>
      <c r="E78" s="471">
        <v>0</v>
      </c>
      <c r="F78" s="471">
        <v>0</v>
      </c>
      <c r="G78" s="471">
        <v>0</v>
      </c>
      <c r="H78" s="472">
        <f t="shared" si="6"/>
        <v>0</v>
      </c>
      <c r="I78" s="472">
        <f t="shared" si="7"/>
        <v>0</v>
      </c>
      <c r="J78" s="468">
        <f t="shared" si="8"/>
        <v>0</v>
      </c>
      <c r="K78" s="476">
        <f t="shared" si="9"/>
        <v>0</v>
      </c>
      <c r="L78" s="348"/>
    </row>
    <row r="79" s="455" customFormat="1" ht="19.95" customHeight="1" spans="1:12">
      <c r="A79" s="455">
        <v>2010799</v>
      </c>
      <c r="B79" s="469">
        <f t="shared" si="5"/>
        <v>7</v>
      </c>
      <c r="C79" s="470" t="s">
        <v>100</v>
      </c>
      <c r="D79" s="471">
        <v>5936</v>
      </c>
      <c r="E79" s="471">
        <v>7000</v>
      </c>
      <c r="F79" s="471">
        <v>4612</v>
      </c>
      <c r="G79" s="471">
        <v>4612</v>
      </c>
      <c r="H79" s="472">
        <f t="shared" si="6"/>
        <v>65.8857142857143</v>
      </c>
      <c r="I79" s="472">
        <f t="shared" si="7"/>
        <v>100</v>
      </c>
      <c r="J79" s="468">
        <f t="shared" si="8"/>
        <v>-1324</v>
      </c>
      <c r="K79" s="476">
        <f t="shared" si="9"/>
        <v>-0.223045822102426</v>
      </c>
      <c r="L79" s="348"/>
    </row>
    <row r="80" s="455" customFormat="1" ht="19.95" customHeight="1" spans="1:12">
      <c r="A80" s="455">
        <v>20108</v>
      </c>
      <c r="B80" s="469">
        <f t="shared" si="5"/>
        <v>5</v>
      </c>
      <c r="C80" s="470" t="s">
        <v>101</v>
      </c>
      <c r="D80" s="471">
        <v>352</v>
      </c>
      <c r="E80" s="471">
        <v>536.06</v>
      </c>
      <c r="F80" s="471">
        <v>349</v>
      </c>
      <c r="G80" s="471">
        <v>349</v>
      </c>
      <c r="H80" s="472">
        <f t="shared" si="6"/>
        <v>65.1046524642764</v>
      </c>
      <c r="I80" s="472">
        <f t="shared" si="7"/>
        <v>100</v>
      </c>
      <c r="J80" s="468">
        <f t="shared" si="8"/>
        <v>-3</v>
      </c>
      <c r="K80" s="476">
        <f t="shared" si="9"/>
        <v>-0.00852272727272727</v>
      </c>
      <c r="L80" s="348"/>
    </row>
    <row r="81" s="455" customFormat="1" ht="19.95" customHeight="1" spans="1:12">
      <c r="A81" s="455">
        <v>2010801</v>
      </c>
      <c r="B81" s="469">
        <f t="shared" si="5"/>
        <v>7</v>
      </c>
      <c r="C81" s="470" t="s">
        <v>54</v>
      </c>
      <c r="D81" s="471">
        <v>323</v>
      </c>
      <c r="E81" s="471">
        <v>314.44</v>
      </c>
      <c r="F81" s="471">
        <v>279</v>
      </c>
      <c r="G81" s="471">
        <v>279</v>
      </c>
      <c r="H81" s="472">
        <f t="shared" si="6"/>
        <v>88.7291693168808</v>
      </c>
      <c r="I81" s="472">
        <f t="shared" si="7"/>
        <v>100</v>
      </c>
      <c r="J81" s="468">
        <f t="shared" si="8"/>
        <v>-44</v>
      </c>
      <c r="K81" s="476">
        <f t="shared" si="9"/>
        <v>-0.136222910216718</v>
      </c>
      <c r="L81" s="348"/>
    </row>
    <row r="82" s="455" customFormat="1" ht="19.95" customHeight="1" spans="1:12">
      <c r="A82" s="455">
        <v>2010802</v>
      </c>
      <c r="B82" s="469">
        <f t="shared" si="5"/>
        <v>7</v>
      </c>
      <c r="C82" s="470" t="s">
        <v>55</v>
      </c>
      <c r="D82" s="471">
        <v>22</v>
      </c>
      <c r="E82" s="471">
        <v>41.62</v>
      </c>
      <c r="F82" s="471">
        <v>32</v>
      </c>
      <c r="G82" s="471">
        <v>32</v>
      </c>
      <c r="H82" s="472">
        <f t="shared" si="6"/>
        <v>76.8861124459395</v>
      </c>
      <c r="I82" s="472">
        <f t="shared" si="7"/>
        <v>100</v>
      </c>
      <c r="J82" s="468">
        <f t="shared" si="8"/>
        <v>10</v>
      </c>
      <c r="K82" s="476">
        <f t="shared" si="9"/>
        <v>0.454545454545455</v>
      </c>
      <c r="L82" s="348"/>
    </row>
    <row r="83" s="455" customFormat="1" ht="19.95" customHeight="1" spans="1:12">
      <c r="A83" s="455">
        <v>2010803</v>
      </c>
      <c r="B83" s="469">
        <f t="shared" si="5"/>
        <v>7</v>
      </c>
      <c r="C83" s="470" t="s">
        <v>56</v>
      </c>
      <c r="D83" s="471">
        <v>0</v>
      </c>
      <c r="E83" s="471">
        <v>0</v>
      </c>
      <c r="F83" s="471">
        <v>0</v>
      </c>
      <c r="G83" s="471">
        <v>0</v>
      </c>
      <c r="H83" s="472">
        <f t="shared" si="6"/>
        <v>0</v>
      </c>
      <c r="I83" s="472">
        <f t="shared" si="7"/>
        <v>0</v>
      </c>
      <c r="J83" s="468">
        <f t="shared" si="8"/>
        <v>0</v>
      </c>
      <c r="K83" s="476">
        <f t="shared" si="9"/>
        <v>0</v>
      </c>
      <c r="L83" s="348"/>
    </row>
    <row r="84" s="455" customFormat="1" ht="19.95" customHeight="1" spans="1:12">
      <c r="A84" s="455">
        <v>2010804</v>
      </c>
      <c r="B84" s="469">
        <f t="shared" si="5"/>
        <v>7</v>
      </c>
      <c r="C84" s="470" t="s">
        <v>102</v>
      </c>
      <c r="D84" s="471">
        <v>4</v>
      </c>
      <c r="E84" s="471">
        <v>180</v>
      </c>
      <c r="F84" s="471">
        <v>23</v>
      </c>
      <c r="G84" s="471">
        <v>23</v>
      </c>
      <c r="H84" s="472">
        <f t="shared" si="6"/>
        <v>12.7777777777778</v>
      </c>
      <c r="I84" s="472">
        <f t="shared" si="7"/>
        <v>100</v>
      </c>
      <c r="J84" s="468">
        <f t="shared" si="8"/>
        <v>19</v>
      </c>
      <c r="K84" s="476">
        <f t="shared" si="9"/>
        <v>4.75</v>
      </c>
      <c r="L84" s="348"/>
    </row>
    <row r="85" s="455" customFormat="1" ht="19.95" customHeight="1" spans="1:12">
      <c r="A85" s="455">
        <v>2010805</v>
      </c>
      <c r="B85" s="469">
        <f t="shared" si="5"/>
        <v>7</v>
      </c>
      <c r="C85" s="470" t="s">
        <v>103</v>
      </c>
      <c r="D85" s="471">
        <v>0</v>
      </c>
      <c r="E85" s="471">
        <v>0</v>
      </c>
      <c r="F85" s="471">
        <v>0</v>
      </c>
      <c r="G85" s="471">
        <v>0</v>
      </c>
      <c r="H85" s="472">
        <f t="shared" si="6"/>
        <v>0</v>
      </c>
      <c r="I85" s="472">
        <f t="shared" si="7"/>
        <v>0</v>
      </c>
      <c r="J85" s="468">
        <f t="shared" si="8"/>
        <v>0</v>
      </c>
      <c r="K85" s="476">
        <f t="shared" si="9"/>
        <v>0</v>
      </c>
      <c r="L85" s="348"/>
    </row>
    <row r="86" s="455" customFormat="1" ht="19.95" customHeight="1" spans="1:12">
      <c r="A86" s="455">
        <v>2010806</v>
      </c>
      <c r="B86" s="469">
        <f t="shared" si="5"/>
        <v>7</v>
      </c>
      <c r="C86" s="470" t="s">
        <v>95</v>
      </c>
      <c r="D86" s="471">
        <v>3</v>
      </c>
      <c r="E86" s="471">
        <v>0</v>
      </c>
      <c r="F86" s="471">
        <v>15</v>
      </c>
      <c r="G86" s="471">
        <v>15</v>
      </c>
      <c r="H86" s="472">
        <f t="shared" si="6"/>
        <v>0</v>
      </c>
      <c r="I86" s="472">
        <f t="shared" si="7"/>
        <v>100</v>
      </c>
      <c r="J86" s="468">
        <f t="shared" si="8"/>
        <v>12</v>
      </c>
      <c r="K86" s="476">
        <f t="shared" si="9"/>
        <v>4</v>
      </c>
      <c r="L86" s="348"/>
    </row>
    <row r="87" s="455" customFormat="1" ht="19.95" customHeight="1" spans="1:12">
      <c r="A87" s="455">
        <v>2010850</v>
      </c>
      <c r="B87" s="469">
        <f t="shared" si="5"/>
        <v>7</v>
      </c>
      <c r="C87" s="470" t="s">
        <v>63</v>
      </c>
      <c r="D87" s="471">
        <v>0</v>
      </c>
      <c r="E87" s="471">
        <v>0</v>
      </c>
      <c r="F87" s="471">
        <v>0</v>
      </c>
      <c r="G87" s="471">
        <v>0</v>
      </c>
      <c r="H87" s="472">
        <f t="shared" si="6"/>
        <v>0</v>
      </c>
      <c r="I87" s="472">
        <f t="shared" si="7"/>
        <v>0</v>
      </c>
      <c r="J87" s="468">
        <f t="shared" si="8"/>
        <v>0</v>
      </c>
      <c r="K87" s="476">
        <f t="shared" si="9"/>
        <v>0</v>
      </c>
      <c r="L87" s="348"/>
    </row>
    <row r="88" s="455" customFormat="1" ht="19.95" customHeight="1" spans="1:12">
      <c r="A88" s="455">
        <v>2010899</v>
      </c>
      <c r="B88" s="469">
        <f t="shared" si="5"/>
        <v>7</v>
      </c>
      <c r="C88" s="470" t="s">
        <v>104</v>
      </c>
      <c r="D88" s="471">
        <v>0</v>
      </c>
      <c r="E88" s="471">
        <v>0</v>
      </c>
      <c r="F88" s="471">
        <v>0</v>
      </c>
      <c r="G88" s="471">
        <v>0</v>
      </c>
      <c r="H88" s="472">
        <f t="shared" si="6"/>
        <v>0</v>
      </c>
      <c r="I88" s="472">
        <f t="shared" si="7"/>
        <v>0</v>
      </c>
      <c r="J88" s="468">
        <f t="shared" si="8"/>
        <v>0</v>
      </c>
      <c r="K88" s="476">
        <f t="shared" si="9"/>
        <v>0</v>
      </c>
      <c r="L88" s="348"/>
    </row>
    <row r="89" s="455" customFormat="1" ht="19.95" customHeight="1" spans="1:12">
      <c r="A89" s="455">
        <v>20109</v>
      </c>
      <c r="B89" s="469">
        <f t="shared" si="5"/>
        <v>5</v>
      </c>
      <c r="C89" s="470" t="s">
        <v>105</v>
      </c>
      <c r="D89" s="471">
        <v>0</v>
      </c>
      <c r="E89" s="471">
        <v>2.11</v>
      </c>
      <c r="F89" s="471">
        <v>0</v>
      </c>
      <c r="G89" s="471">
        <v>0</v>
      </c>
      <c r="H89" s="472">
        <f t="shared" si="6"/>
        <v>0</v>
      </c>
      <c r="I89" s="472">
        <f t="shared" si="7"/>
        <v>0</v>
      </c>
      <c r="J89" s="468">
        <f t="shared" si="8"/>
        <v>0</v>
      </c>
      <c r="K89" s="476">
        <f t="shared" si="9"/>
        <v>0</v>
      </c>
      <c r="L89" s="348"/>
    </row>
    <row r="90" s="455" customFormat="1" ht="19.95" customHeight="1" spans="1:12">
      <c r="A90" s="455">
        <v>2010901</v>
      </c>
      <c r="B90" s="469">
        <f t="shared" si="5"/>
        <v>7</v>
      </c>
      <c r="C90" s="470" t="s">
        <v>54</v>
      </c>
      <c r="D90" s="471">
        <v>0</v>
      </c>
      <c r="E90" s="471">
        <v>0</v>
      </c>
      <c r="F90" s="471">
        <v>0</v>
      </c>
      <c r="G90" s="471">
        <v>0</v>
      </c>
      <c r="H90" s="472">
        <f t="shared" si="6"/>
        <v>0</v>
      </c>
      <c r="I90" s="472">
        <f t="shared" si="7"/>
        <v>0</v>
      </c>
      <c r="J90" s="468">
        <f t="shared" si="8"/>
        <v>0</v>
      </c>
      <c r="K90" s="476">
        <f t="shared" si="9"/>
        <v>0</v>
      </c>
      <c r="L90" s="348"/>
    </row>
    <row r="91" s="455" customFormat="1" ht="19.95" customHeight="1" spans="1:12">
      <c r="A91" s="455">
        <v>2010902</v>
      </c>
      <c r="B91" s="469">
        <f t="shared" si="5"/>
        <v>7</v>
      </c>
      <c r="C91" s="470" t="s">
        <v>55</v>
      </c>
      <c r="D91" s="471">
        <v>0</v>
      </c>
      <c r="E91" s="471">
        <v>2.11</v>
      </c>
      <c r="F91" s="471">
        <v>0</v>
      </c>
      <c r="G91" s="471">
        <v>0</v>
      </c>
      <c r="H91" s="472">
        <f t="shared" si="6"/>
        <v>0</v>
      </c>
      <c r="I91" s="472">
        <f t="shared" si="7"/>
        <v>0</v>
      </c>
      <c r="J91" s="468">
        <f t="shared" si="8"/>
        <v>0</v>
      </c>
      <c r="K91" s="476">
        <f t="shared" si="9"/>
        <v>0</v>
      </c>
      <c r="L91" s="348"/>
    </row>
    <row r="92" s="455" customFormat="1" ht="19.95" customHeight="1" spans="1:12">
      <c r="A92" s="455">
        <v>2010903</v>
      </c>
      <c r="B92" s="469">
        <f t="shared" si="5"/>
        <v>7</v>
      </c>
      <c r="C92" s="470" t="s">
        <v>56</v>
      </c>
      <c r="D92" s="471">
        <v>0</v>
      </c>
      <c r="E92" s="471">
        <v>0</v>
      </c>
      <c r="F92" s="471">
        <v>0</v>
      </c>
      <c r="G92" s="471">
        <v>0</v>
      </c>
      <c r="H92" s="472">
        <f t="shared" si="6"/>
        <v>0</v>
      </c>
      <c r="I92" s="472">
        <f t="shared" si="7"/>
        <v>0</v>
      </c>
      <c r="J92" s="468">
        <f t="shared" si="8"/>
        <v>0</v>
      </c>
      <c r="K92" s="476">
        <f t="shared" si="9"/>
        <v>0</v>
      </c>
      <c r="L92" s="348"/>
    </row>
    <row r="93" s="455" customFormat="1" ht="19.95" customHeight="1" spans="1:12">
      <c r="A93" s="455">
        <v>2010905</v>
      </c>
      <c r="B93" s="469">
        <f t="shared" si="5"/>
        <v>7</v>
      </c>
      <c r="C93" s="470" t="s">
        <v>106</v>
      </c>
      <c r="D93" s="471">
        <v>0</v>
      </c>
      <c r="E93" s="471">
        <v>0</v>
      </c>
      <c r="F93" s="471">
        <v>0</v>
      </c>
      <c r="G93" s="471">
        <v>0</v>
      </c>
      <c r="H93" s="472">
        <f t="shared" si="6"/>
        <v>0</v>
      </c>
      <c r="I93" s="472">
        <f t="shared" si="7"/>
        <v>0</v>
      </c>
      <c r="J93" s="468">
        <f t="shared" si="8"/>
        <v>0</v>
      </c>
      <c r="K93" s="476">
        <f t="shared" si="9"/>
        <v>0</v>
      </c>
      <c r="L93" s="348"/>
    </row>
    <row r="94" s="455" customFormat="1" ht="19.95" customHeight="1" spans="1:12">
      <c r="A94" s="455">
        <v>2010907</v>
      </c>
      <c r="B94" s="469">
        <f t="shared" si="5"/>
        <v>7</v>
      </c>
      <c r="C94" s="470" t="s">
        <v>107</v>
      </c>
      <c r="D94" s="471">
        <v>0</v>
      </c>
      <c r="E94" s="471">
        <v>0</v>
      </c>
      <c r="F94" s="471">
        <v>0</v>
      </c>
      <c r="G94" s="471">
        <v>0</v>
      </c>
      <c r="H94" s="472">
        <f t="shared" si="6"/>
        <v>0</v>
      </c>
      <c r="I94" s="472">
        <f t="shared" si="7"/>
        <v>0</v>
      </c>
      <c r="J94" s="468">
        <f t="shared" si="8"/>
        <v>0</v>
      </c>
      <c r="K94" s="476">
        <f t="shared" si="9"/>
        <v>0</v>
      </c>
      <c r="L94" s="348"/>
    </row>
    <row r="95" s="455" customFormat="1" ht="19.95" customHeight="1" spans="1:12">
      <c r="A95" s="455">
        <v>2010908</v>
      </c>
      <c r="B95" s="469">
        <f t="shared" si="5"/>
        <v>7</v>
      </c>
      <c r="C95" s="470" t="s">
        <v>95</v>
      </c>
      <c r="D95" s="471">
        <v>0</v>
      </c>
      <c r="E95" s="471">
        <v>0</v>
      </c>
      <c r="F95" s="471">
        <v>0</v>
      </c>
      <c r="G95" s="471">
        <v>0</v>
      </c>
      <c r="H95" s="472">
        <f t="shared" si="6"/>
        <v>0</v>
      </c>
      <c r="I95" s="472">
        <f t="shared" si="7"/>
        <v>0</v>
      </c>
      <c r="J95" s="468">
        <f t="shared" si="8"/>
        <v>0</v>
      </c>
      <c r="K95" s="476">
        <f t="shared" si="9"/>
        <v>0</v>
      </c>
      <c r="L95" s="348"/>
    </row>
    <row r="96" s="455" customFormat="1" ht="19.95" customHeight="1" spans="1:12">
      <c r="A96" s="455">
        <v>2010909</v>
      </c>
      <c r="B96" s="469">
        <f t="shared" si="5"/>
        <v>7</v>
      </c>
      <c r="C96" s="470" t="s">
        <v>108</v>
      </c>
      <c r="D96" s="471">
        <v>0</v>
      </c>
      <c r="E96" s="471">
        <v>0</v>
      </c>
      <c r="F96" s="471">
        <v>0</v>
      </c>
      <c r="G96" s="471">
        <v>0</v>
      </c>
      <c r="H96" s="472">
        <f t="shared" si="6"/>
        <v>0</v>
      </c>
      <c r="I96" s="472">
        <f t="shared" si="7"/>
        <v>0</v>
      </c>
      <c r="J96" s="468">
        <f t="shared" si="8"/>
        <v>0</v>
      </c>
      <c r="K96" s="476">
        <f t="shared" si="9"/>
        <v>0</v>
      </c>
      <c r="L96" s="348"/>
    </row>
    <row r="97" s="455" customFormat="1" ht="19.95" customHeight="1" spans="1:12">
      <c r="A97" s="455">
        <v>2010910</v>
      </c>
      <c r="B97" s="469">
        <f t="shared" si="5"/>
        <v>7</v>
      </c>
      <c r="C97" s="470" t="s">
        <v>109</v>
      </c>
      <c r="D97" s="471">
        <v>0</v>
      </c>
      <c r="E97" s="471">
        <v>0</v>
      </c>
      <c r="F97" s="471">
        <v>0</v>
      </c>
      <c r="G97" s="471">
        <v>0</v>
      </c>
      <c r="H97" s="472">
        <f t="shared" si="6"/>
        <v>0</v>
      </c>
      <c r="I97" s="472">
        <f t="shared" si="7"/>
        <v>0</v>
      </c>
      <c r="J97" s="468">
        <f t="shared" si="8"/>
        <v>0</v>
      </c>
      <c r="K97" s="476">
        <f t="shared" si="9"/>
        <v>0</v>
      </c>
      <c r="L97" s="348"/>
    </row>
    <row r="98" s="455" customFormat="1" ht="19.95" customHeight="1" spans="1:12">
      <c r="A98" s="455">
        <v>2010911</v>
      </c>
      <c r="B98" s="469">
        <f t="shared" si="5"/>
        <v>7</v>
      </c>
      <c r="C98" s="470" t="s">
        <v>110</v>
      </c>
      <c r="D98" s="471">
        <v>0</v>
      </c>
      <c r="E98" s="471">
        <v>0</v>
      </c>
      <c r="F98" s="471">
        <v>0</v>
      </c>
      <c r="G98" s="471">
        <v>0</v>
      </c>
      <c r="H98" s="472">
        <f t="shared" si="6"/>
        <v>0</v>
      </c>
      <c r="I98" s="472">
        <f t="shared" si="7"/>
        <v>0</v>
      </c>
      <c r="J98" s="468">
        <f t="shared" si="8"/>
        <v>0</v>
      </c>
      <c r="K98" s="476">
        <f t="shared" si="9"/>
        <v>0</v>
      </c>
      <c r="L98" s="348"/>
    </row>
    <row r="99" s="455" customFormat="1" ht="19.95" customHeight="1" spans="1:12">
      <c r="A99" s="455">
        <v>2010912</v>
      </c>
      <c r="B99" s="469">
        <f t="shared" si="5"/>
        <v>7</v>
      </c>
      <c r="C99" s="470" t="s">
        <v>111</v>
      </c>
      <c r="D99" s="471">
        <v>0</v>
      </c>
      <c r="E99" s="471">
        <v>0</v>
      </c>
      <c r="F99" s="471">
        <v>0</v>
      </c>
      <c r="G99" s="471">
        <v>0</v>
      </c>
      <c r="H99" s="472">
        <f t="shared" si="6"/>
        <v>0</v>
      </c>
      <c r="I99" s="472">
        <f t="shared" si="7"/>
        <v>0</v>
      </c>
      <c r="J99" s="468">
        <f t="shared" si="8"/>
        <v>0</v>
      </c>
      <c r="K99" s="476">
        <f t="shared" si="9"/>
        <v>0</v>
      </c>
      <c r="L99" s="348"/>
    </row>
    <row r="100" s="455" customFormat="1" ht="19.95" customHeight="1" spans="1:12">
      <c r="A100" s="455">
        <v>2010950</v>
      </c>
      <c r="B100" s="469">
        <f t="shared" si="5"/>
        <v>7</v>
      </c>
      <c r="C100" s="470" t="s">
        <v>63</v>
      </c>
      <c r="D100" s="471">
        <v>0</v>
      </c>
      <c r="E100" s="471">
        <v>0</v>
      </c>
      <c r="F100" s="471">
        <v>0</v>
      </c>
      <c r="G100" s="471">
        <v>0</v>
      </c>
      <c r="H100" s="472">
        <f t="shared" si="6"/>
        <v>0</v>
      </c>
      <c r="I100" s="472">
        <f t="shared" si="7"/>
        <v>0</v>
      </c>
      <c r="J100" s="468">
        <f t="shared" si="8"/>
        <v>0</v>
      </c>
      <c r="K100" s="476">
        <f t="shared" si="9"/>
        <v>0</v>
      </c>
      <c r="L100" s="348"/>
    </row>
    <row r="101" s="455" customFormat="1" ht="19.95" customHeight="1" spans="1:12">
      <c r="A101" s="455">
        <v>2010999</v>
      </c>
      <c r="B101" s="469">
        <f t="shared" si="5"/>
        <v>7</v>
      </c>
      <c r="C101" s="470" t="s">
        <v>112</v>
      </c>
      <c r="D101" s="471">
        <v>0</v>
      </c>
      <c r="E101" s="471">
        <v>0</v>
      </c>
      <c r="F101" s="471">
        <v>0</v>
      </c>
      <c r="G101" s="471">
        <v>0</v>
      </c>
      <c r="H101" s="472">
        <f t="shared" si="6"/>
        <v>0</v>
      </c>
      <c r="I101" s="472">
        <f t="shared" si="7"/>
        <v>0</v>
      </c>
      <c r="J101" s="468">
        <f t="shared" si="8"/>
        <v>0</v>
      </c>
      <c r="K101" s="476">
        <f t="shared" si="9"/>
        <v>0</v>
      </c>
      <c r="L101" s="348"/>
    </row>
    <row r="102" s="455" customFormat="1" ht="19.95" customHeight="1" spans="1:12">
      <c r="A102" s="455">
        <v>20111</v>
      </c>
      <c r="B102" s="469">
        <f t="shared" si="5"/>
        <v>5</v>
      </c>
      <c r="C102" s="470" t="s">
        <v>113</v>
      </c>
      <c r="D102" s="471">
        <v>2650</v>
      </c>
      <c r="E102" s="471">
        <v>3028.11</v>
      </c>
      <c r="F102" s="471">
        <v>2908</v>
      </c>
      <c r="G102" s="471">
        <v>2908</v>
      </c>
      <c r="H102" s="472">
        <f t="shared" si="6"/>
        <v>96.0334994435473</v>
      </c>
      <c r="I102" s="472">
        <f t="shared" si="7"/>
        <v>100</v>
      </c>
      <c r="J102" s="477">
        <f t="shared" si="8"/>
        <v>258</v>
      </c>
      <c r="K102" s="478">
        <f t="shared" si="9"/>
        <v>0.0973584905660377</v>
      </c>
      <c r="L102" s="348"/>
    </row>
    <row r="103" s="455" customFormat="1" ht="19.95" customHeight="1" spans="1:12">
      <c r="A103" s="455">
        <v>2011101</v>
      </c>
      <c r="B103" s="469">
        <f t="shared" si="5"/>
        <v>7</v>
      </c>
      <c r="C103" s="470" t="s">
        <v>54</v>
      </c>
      <c r="D103" s="471">
        <v>1891</v>
      </c>
      <c r="E103" s="471">
        <v>1842.05</v>
      </c>
      <c r="F103" s="471">
        <v>1760</v>
      </c>
      <c r="G103" s="471">
        <v>1760</v>
      </c>
      <c r="H103" s="472">
        <f t="shared" si="6"/>
        <v>95.5457235145626</v>
      </c>
      <c r="I103" s="472">
        <f t="shared" si="7"/>
        <v>100</v>
      </c>
      <c r="J103" s="477">
        <f t="shared" si="8"/>
        <v>-131</v>
      </c>
      <c r="K103" s="478">
        <f t="shared" si="9"/>
        <v>-0.0692755156002115</v>
      </c>
      <c r="L103" s="348"/>
    </row>
    <row r="104" s="455" customFormat="1" ht="19.95" customHeight="1" spans="1:12">
      <c r="A104" s="455">
        <v>2011102</v>
      </c>
      <c r="B104" s="469">
        <f t="shared" si="5"/>
        <v>7</v>
      </c>
      <c r="C104" s="470" t="s">
        <v>55</v>
      </c>
      <c r="D104" s="471">
        <v>350</v>
      </c>
      <c r="E104" s="471">
        <v>713.78</v>
      </c>
      <c r="F104" s="471">
        <v>831</v>
      </c>
      <c r="G104" s="471">
        <v>831</v>
      </c>
      <c r="H104" s="472">
        <f t="shared" si="6"/>
        <v>116.422427078371</v>
      </c>
      <c r="I104" s="472">
        <f t="shared" si="7"/>
        <v>100</v>
      </c>
      <c r="J104" s="477">
        <f t="shared" si="8"/>
        <v>481</v>
      </c>
      <c r="K104" s="478">
        <f t="shared" si="9"/>
        <v>1.37428571428571</v>
      </c>
      <c r="L104" s="348"/>
    </row>
    <row r="105" s="455" customFormat="1" ht="19.95" customHeight="1" spans="1:12">
      <c r="A105" s="455">
        <v>2011103</v>
      </c>
      <c r="B105" s="469">
        <f t="shared" si="5"/>
        <v>7</v>
      </c>
      <c r="C105" s="470" t="s">
        <v>56</v>
      </c>
      <c r="D105" s="471">
        <v>0</v>
      </c>
      <c r="E105" s="471">
        <v>0</v>
      </c>
      <c r="F105" s="471">
        <v>0</v>
      </c>
      <c r="G105" s="471">
        <v>0</v>
      </c>
      <c r="H105" s="472">
        <f t="shared" si="6"/>
        <v>0</v>
      </c>
      <c r="I105" s="472">
        <f t="shared" si="7"/>
        <v>0</v>
      </c>
      <c r="J105" s="477">
        <f t="shared" si="8"/>
        <v>0</v>
      </c>
      <c r="K105" s="478">
        <f t="shared" si="9"/>
        <v>0</v>
      </c>
      <c r="L105" s="348"/>
    </row>
    <row r="106" s="455" customFormat="1" ht="19.95" customHeight="1" spans="1:12">
      <c r="A106" s="455">
        <v>2011104</v>
      </c>
      <c r="B106" s="469">
        <f t="shared" si="5"/>
        <v>7</v>
      </c>
      <c r="C106" s="470" t="s">
        <v>114</v>
      </c>
      <c r="D106" s="471">
        <v>0</v>
      </c>
      <c r="E106" s="471">
        <v>0</v>
      </c>
      <c r="F106" s="471">
        <v>0</v>
      </c>
      <c r="G106" s="471">
        <v>0</v>
      </c>
      <c r="H106" s="472">
        <f t="shared" si="6"/>
        <v>0</v>
      </c>
      <c r="I106" s="472">
        <f t="shared" si="7"/>
        <v>0</v>
      </c>
      <c r="J106" s="477">
        <f t="shared" si="8"/>
        <v>0</v>
      </c>
      <c r="K106" s="478">
        <f t="shared" si="9"/>
        <v>0</v>
      </c>
      <c r="L106" s="348"/>
    </row>
    <row r="107" s="455" customFormat="1" ht="19.95" customHeight="1" spans="1:12">
      <c r="A107" s="455">
        <v>2011105</v>
      </c>
      <c r="B107" s="469">
        <f t="shared" si="5"/>
        <v>7</v>
      </c>
      <c r="C107" s="470" t="s">
        <v>115</v>
      </c>
      <c r="D107" s="471">
        <v>0</v>
      </c>
      <c r="E107" s="471">
        <v>0</v>
      </c>
      <c r="F107" s="471">
        <v>0</v>
      </c>
      <c r="G107" s="471">
        <v>0</v>
      </c>
      <c r="H107" s="472">
        <f t="shared" si="6"/>
        <v>0</v>
      </c>
      <c r="I107" s="472">
        <f t="shared" si="7"/>
        <v>0</v>
      </c>
      <c r="J107" s="477">
        <f t="shared" si="8"/>
        <v>0</v>
      </c>
      <c r="K107" s="478">
        <f t="shared" si="9"/>
        <v>0</v>
      </c>
      <c r="L107" s="348"/>
    </row>
    <row r="108" s="455" customFormat="1" ht="19.95" customHeight="1" spans="1:12">
      <c r="A108" s="455">
        <v>2011106</v>
      </c>
      <c r="B108" s="469">
        <f t="shared" si="5"/>
        <v>7</v>
      </c>
      <c r="C108" s="470" t="s">
        <v>116</v>
      </c>
      <c r="D108" s="471">
        <v>21</v>
      </c>
      <c r="E108" s="471">
        <v>101</v>
      </c>
      <c r="F108" s="471">
        <v>78</v>
      </c>
      <c r="G108" s="471">
        <v>78</v>
      </c>
      <c r="H108" s="472">
        <f t="shared" si="6"/>
        <v>77.2277227722772</v>
      </c>
      <c r="I108" s="472">
        <f t="shared" si="7"/>
        <v>100</v>
      </c>
      <c r="J108" s="477">
        <f t="shared" si="8"/>
        <v>57</v>
      </c>
      <c r="K108" s="478">
        <f t="shared" si="9"/>
        <v>2.71428571428571</v>
      </c>
      <c r="L108" s="348"/>
    </row>
    <row r="109" s="455" customFormat="1" ht="19.95" customHeight="1" spans="1:12">
      <c r="A109" s="455">
        <v>2011150</v>
      </c>
      <c r="B109" s="469">
        <f t="shared" si="5"/>
        <v>7</v>
      </c>
      <c r="C109" s="470" t="s">
        <v>63</v>
      </c>
      <c r="D109" s="471">
        <v>0</v>
      </c>
      <c r="E109" s="471">
        <v>0</v>
      </c>
      <c r="F109" s="471">
        <v>27</v>
      </c>
      <c r="G109" s="471">
        <v>27</v>
      </c>
      <c r="H109" s="472">
        <f t="shared" si="6"/>
        <v>0</v>
      </c>
      <c r="I109" s="472">
        <f t="shared" si="7"/>
        <v>100</v>
      </c>
      <c r="J109" s="477">
        <f t="shared" si="8"/>
        <v>27</v>
      </c>
      <c r="K109" s="478">
        <f t="shared" si="9"/>
        <v>0</v>
      </c>
      <c r="L109" s="348"/>
    </row>
    <row r="110" s="455" customFormat="1" ht="19.95" customHeight="1" spans="1:12">
      <c r="A110" s="455">
        <v>2011199</v>
      </c>
      <c r="B110" s="469">
        <f t="shared" si="5"/>
        <v>7</v>
      </c>
      <c r="C110" s="470" t="s">
        <v>117</v>
      </c>
      <c r="D110" s="471">
        <v>388</v>
      </c>
      <c r="E110" s="471">
        <v>371.28</v>
      </c>
      <c r="F110" s="471">
        <v>212</v>
      </c>
      <c r="G110" s="471">
        <v>212</v>
      </c>
      <c r="H110" s="472">
        <f t="shared" si="6"/>
        <v>57.0997629821159</v>
      </c>
      <c r="I110" s="472">
        <f t="shared" si="7"/>
        <v>100</v>
      </c>
      <c r="J110" s="477">
        <f t="shared" si="8"/>
        <v>-176</v>
      </c>
      <c r="K110" s="478">
        <f t="shared" si="9"/>
        <v>-0.45360824742268</v>
      </c>
      <c r="L110" s="348"/>
    </row>
    <row r="111" s="455" customFormat="1" ht="19.95" customHeight="1" spans="1:12">
      <c r="A111" s="455">
        <v>20113</v>
      </c>
      <c r="B111" s="469">
        <f t="shared" si="5"/>
        <v>5</v>
      </c>
      <c r="C111" s="470" t="s">
        <v>118</v>
      </c>
      <c r="D111" s="471">
        <v>904</v>
      </c>
      <c r="E111" s="471">
        <v>714.84</v>
      </c>
      <c r="F111" s="471">
        <v>1186</v>
      </c>
      <c r="G111" s="471">
        <v>1186</v>
      </c>
      <c r="H111" s="472">
        <f t="shared" si="6"/>
        <v>165.911252867775</v>
      </c>
      <c r="I111" s="472">
        <f t="shared" si="7"/>
        <v>100</v>
      </c>
      <c r="J111" s="477">
        <f t="shared" si="8"/>
        <v>282</v>
      </c>
      <c r="K111" s="478">
        <f t="shared" si="9"/>
        <v>0.311946902654867</v>
      </c>
      <c r="L111" s="348"/>
    </row>
    <row r="112" s="455" customFormat="1" ht="19.95" customHeight="1" spans="1:12">
      <c r="A112" s="455">
        <v>2011301</v>
      </c>
      <c r="B112" s="469">
        <f t="shared" si="5"/>
        <v>7</v>
      </c>
      <c r="C112" s="470" t="s">
        <v>54</v>
      </c>
      <c r="D112" s="471">
        <v>221</v>
      </c>
      <c r="E112" s="471">
        <v>229.91</v>
      </c>
      <c r="F112" s="471">
        <v>214</v>
      </c>
      <c r="G112" s="471">
        <v>214</v>
      </c>
      <c r="H112" s="472">
        <f t="shared" si="6"/>
        <v>93.0799008307599</v>
      </c>
      <c r="I112" s="472">
        <f t="shared" si="7"/>
        <v>100</v>
      </c>
      <c r="J112" s="477">
        <f t="shared" si="8"/>
        <v>-7</v>
      </c>
      <c r="K112" s="478">
        <f t="shared" si="9"/>
        <v>-0.0316742081447964</v>
      </c>
      <c r="L112" s="348"/>
    </row>
    <row r="113" s="455" customFormat="1" ht="19.95" customHeight="1" spans="1:12">
      <c r="A113" s="455">
        <v>2011302</v>
      </c>
      <c r="B113" s="469">
        <f t="shared" si="5"/>
        <v>7</v>
      </c>
      <c r="C113" s="470" t="s">
        <v>55</v>
      </c>
      <c r="D113" s="471">
        <v>12</v>
      </c>
      <c r="E113" s="471">
        <v>49.6</v>
      </c>
      <c r="F113" s="471">
        <v>0</v>
      </c>
      <c r="G113" s="471">
        <v>0</v>
      </c>
      <c r="H113" s="472">
        <f t="shared" si="6"/>
        <v>0</v>
      </c>
      <c r="I113" s="472">
        <f t="shared" si="7"/>
        <v>0</v>
      </c>
      <c r="J113" s="477">
        <f t="shared" si="8"/>
        <v>-12</v>
      </c>
      <c r="K113" s="478">
        <f t="shared" si="9"/>
        <v>-1</v>
      </c>
      <c r="L113" s="348"/>
    </row>
    <row r="114" s="455" customFormat="1" ht="19.95" customHeight="1" spans="1:12">
      <c r="A114" s="455">
        <v>2011303</v>
      </c>
      <c r="B114" s="469">
        <f t="shared" si="5"/>
        <v>7</v>
      </c>
      <c r="C114" s="470" t="s">
        <v>56</v>
      </c>
      <c r="D114" s="471">
        <v>0</v>
      </c>
      <c r="E114" s="471">
        <v>0</v>
      </c>
      <c r="F114" s="471">
        <v>0</v>
      </c>
      <c r="G114" s="471">
        <v>0</v>
      </c>
      <c r="H114" s="472">
        <f t="shared" si="6"/>
        <v>0</v>
      </c>
      <c r="I114" s="472">
        <f t="shared" si="7"/>
        <v>0</v>
      </c>
      <c r="J114" s="477">
        <f t="shared" si="8"/>
        <v>0</v>
      </c>
      <c r="K114" s="478">
        <f t="shared" si="9"/>
        <v>0</v>
      </c>
      <c r="L114" s="348"/>
    </row>
    <row r="115" s="455" customFormat="1" ht="19.95" customHeight="1" spans="1:12">
      <c r="A115" s="455">
        <v>2011304</v>
      </c>
      <c r="B115" s="469">
        <f t="shared" si="5"/>
        <v>7</v>
      </c>
      <c r="C115" s="470" t="s">
        <v>119</v>
      </c>
      <c r="D115" s="471">
        <v>0</v>
      </c>
      <c r="E115" s="471">
        <v>0</v>
      </c>
      <c r="F115" s="471">
        <v>0</v>
      </c>
      <c r="G115" s="471">
        <v>0</v>
      </c>
      <c r="H115" s="472">
        <f t="shared" si="6"/>
        <v>0</v>
      </c>
      <c r="I115" s="472">
        <f t="shared" si="7"/>
        <v>0</v>
      </c>
      <c r="J115" s="477">
        <f t="shared" si="8"/>
        <v>0</v>
      </c>
      <c r="K115" s="478">
        <f t="shared" si="9"/>
        <v>0</v>
      </c>
      <c r="L115" s="348"/>
    </row>
    <row r="116" s="455" customFormat="1" ht="19.95" customHeight="1" spans="1:12">
      <c r="A116" s="455">
        <v>2011305</v>
      </c>
      <c r="B116" s="469">
        <f t="shared" si="5"/>
        <v>7</v>
      </c>
      <c r="C116" s="470" t="s">
        <v>120</v>
      </c>
      <c r="D116" s="471">
        <v>0</v>
      </c>
      <c r="E116" s="471">
        <v>0</v>
      </c>
      <c r="F116" s="471">
        <v>0</v>
      </c>
      <c r="G116" s="471">
        <v>0</v>
      </c>
      <c r="H116" s="472">
        <f t="shared" si="6"/>
        <v>0</v>
      </c>
      <c r="I116" s="472">
        <f t="shared" si="7"/>
        <v>0</v>
      </c>
      <c r="J116" s="477">
        <f t="shared" si="8"/>
        <v>0</v>
      </c>
      <c r="K116" s="478">
        <f t="shared" si="9"/>
        <v>0</v>
      </c>
      <c r="L116" s="348"/>
    </row>
    <row r="117" s="455" customFormat="1" ht="19.95" customHeight="1" spans="1:12">
      <c r="A117" s="455">
        <v>2011306</v>
      </c>
      <c r="B117" s="469">
        <f t="shared" si="5"/>
        <v>7</v>
      </c>
      <c r="C117" s="470" t="s">
        <v>121</v>
      </c>
      <c r="D117" s="471">
        <v>0</v>
      </c>
      <c r="E117" s="471">
        <v>0</v>
      </c>
      <c r="F117" s="471">
        <v>0</v>
      </c>
      <c r="G117" s="471">
        <v>0</v>
      </c>
      <c r="H117" s="472">
        <f t="shared" si="6"/>
        <v>0</v>
      </c>
      <c r="I117" s="472">
        <f t="shared" si="7"/>
        <v>0</v>
      </c>
      <c r="J117" s="477">
        <f t="shared" si="8"/>
        <v>0</v>
      </c>
      <c r="K117" s="478">
        <f t="shared" si="9"/>
        <v>0</v>
      </c>
      <c r="L117" s="348"/>
    </row>
    <row r="118" s="455" customFormat="1" ht="19.95" customHeight="1" spans="1:12">
      <c r="A118" s="455">
        <v>2011307</v>
      </c>
      <c r="B118" s="469">
        <f t="shared" si="5"/>
        <v>7</v>
      </c>
      <c r="C118" s="470" t="s">
        <v>122</v>
      </c>
      <c r="D118" s="471">
        <v>0</v>
      </c>
      <c r="E118" s="471">
        <v>0</v>
      </c>
      <c r="F118" s="471">
        <v>0</v>
      </c>
      <c r="G118" s="471">
        <v>0</v>
      </c>
      <c r="H118" s="472">
        <f t="shared" si="6"/>
        <v>0</v>
      </c>
      <c r="I118" s="472">
        <f t="shared" si="7"/>
        <v>0</v>
      </c>
      <c r="J118" s="477">
        <f t="shared" si="8"/>
        <v>0</v>
      </c>
      <c r="K118" s="478">
        <f t="shared" si="9"/>
        <v>0</v>
      </c>
      <c r="L118" s="348"/>
    </row>
    <row r="119" s="455" customFormat="1" ht="19.95" customHeight="1" spans="1:12">
      <c r="A119" s="455">
        <v>2011308</v>
      </c>
      <c r="B119" s="469">
        <f t="shared" si="5"/>
        <v>7</v>
      </c>
      <c r="C119" s="470" t="s">
        <v>123</v>
      </c>
      <c r="D119" s="471">
        <v>159</v>
      </c>
      <c r="E119" s="471">
        <v>0</v>
      </c>
      <c r="F119" s="471">
        <v>613</v>
      </c>
      <c r="G119" s="471">
        <v>613</v>
      </c>
      <c r="H119" s="472">
        <f t="shared" si="6"/>
        <v>0</v>
      </c>
      <c r="I119" s="472">
        <f t="shared" si="7"/>
        <v>100</v>
      </c>
      <c r="J119" s="477">
        <f t="shared" si="8"/>
        <v>454</v>
      </c>
      <c r="K119" s="478">
        <f t="shared" si="9"/>
        <v>2.85534591194969</v>
      </c>
      <c r="L119" s="348"/>
    </row>
    <row r="120" s="455" customFormat="1" ht="19.95" customHeight="1" spans="1:12">
      <c r="A120" s="455">
        <v>2011350</v>
      </c>
      <c r="B120" s="469">
        <f t="shared" si="5"/>
        <v>7</v>
      </c>
      <c r="C120" s="470" t="s">
        <v>63</v>
      </c>
      <c r="D120" s="471">
        <v>512</v>
      </c>
      <c r="E120" s="471">
        <v>434.41</v>
      </c>
      <c r="F120" s="471">
        <v>358</v>
      </c>
      <c r="G120" s="471">
        <v>358</v>
      </c>
      <c r="H120" s="472">
        <f t="shared" si="6"/>
        <v>82.4106259064018</v>
      </c>
      <c r="I120" s="472">
        <f t="shared" si="7"/>
        <v>100</v>
      </c>
      <c r="J120" s="477">
        <f t="shared" si="8"/>
        <v>-154</v>
      </c>
      <c r="K120" s="478">
        <f t="shared" si="9"/>
        <v>-0.30078125</v>
      </c>
      <c r="L120" s="348"/>
    </row>
    <row r="121" s="455" customFormat="1" ht="19.95" customHeight="1" spans="1:12">
      <c r="A121" s="455">
        <v>2011399</v>
      </c>
      <c r="B121" s="469">
        <f t="shared" si="5"/>
        <v>7</v>
      </c>
      <c r="C121" s="470" t="s">
        <v>124</v>
      </c>
      <c r="D121" s="471">
        <v>0</v>
      </c>
      <c r="E121" s="471">
        <v>0.92</v>
      </c>
      <c r="F121" s="471">
        <v>1</v>
      </c>
      <c r="G121" s="471">
        <v>1</v>
      </c>
      <c r="H121" s="472">
        <f t="shared" si="6"/>
        <v>108.695652173913</v>
      </c>
      <c r="I121" s="472">
        <f t="shared" si="7"/>
        <v>100</v>
      </c>
      <c r="J121" s="477">
        <f t="shared" si="8"/>
        <v>1</v>
      </c>
      <c r="K121" s="478">
        <f t="shared" si="9"/>
        <v>0</v>
      </c>
      <c r="L121" s="348"/>
    </row>
    <row r="122" s="455" customFormat="1" ht="19.95" customHeight="1" spans="1:12">
      <c r="A122" s="455">
        <v>20114</v>
      </c>
      <c r="B122" s="469">
        <f t="shared" si="5"/>
        <v>5</v>
      </c>
      <c r="C122" s="470" t="s">
        <v>125</v>
      </c>
      <c r="D122" s="471">
        <v>0</v>
      </c>
      <c r="E122" s="471">
        <v>14.03</v>
      </c>
      <c r="F122" s="471">
        <v>0</v>
      </c>
      <c r="G122" s="471">
        <v>0</v>
      </c>
      <c r="H122" s="472">
        <f t="shared" si="6"/>
        <v>0</v>
      </c>
      <c r="I122" s="472">
        <f t="shared" si="7"/>
        <v>0</v>
      </c>
      <c r="J122" s="477">
        <f t="shared" si="8"/>
        <v>0</v>
      </c>
      <c r="K122" s="478">
        <f t="shared" si="9"/>
        <v>0</v>
      </c>
      <c r="L122" s="348"/>
    </row>
    <row r="123" s="455" customFormat="1" ht="19.95" customHeight="1" spans="1:12">
      <c r="A123" s="455">
        <v>2011401</v>
      </c>
      <c r="B123" s="469">
        <f t="shared" si="5"/>
        <v>7</v>
      </c>
      <c r="C123" s="470" t="s">
        <v>54</v>
      </c>
      <c r="D123" s="471">
        <v>0</v>
      </c>
      <c r="E123" s="471">
        <v>0</v>
      </c>
      <c r="F123" s="471">
        <v>0</v>
      </c>
      <c r="G123" s="471">
        <v>0</v>
      </c>
      <c r="H123" s="472">
        <f t="shared" si="6"/>
        <v>0</v>
      </c>
      <c r="I123" s="472">
        <f t="shared" si="7"/>
        <v>0</v>
      </c>
      <c r="J123" s="477">
        <f t="shared" si="8"/>
        <v>0</v>
      </c>
      <c r="K123" s="478">
        <f t="shared" si="9"/>
        <v>0</v>
      </c>
      <c r="L123" s="348"/>
    </row>
    <row r="124" s="455" customFormat="1" ht="19.95" customHeight="1" spans="1:12">
      <c r="A124" s="455">
        <v>2011402</v>
      </c>
      <c r="B124" s="469">
        <f t="shared" si="5"/>
        <v>7</v>
      </c>
      <c r="C124" s="470" t="s">
        <v>55</v>
      </c>
      <c r="D124" s="471">
        <v>0</v>
      </c>
      <c r="E124" s="471">
        <v>0</v>
      </c>
      <c r="F124" s="471">
        <v>0</v>
      </c>
      <c r="G124" s="471">
        <v>0</v>
      </c>
      <c r="H124" s="472">
        <f t="shared" si="6"/>
        <v>0</v>
      </c>
      <c r="I124" s="472">
        <f t="shared" si="7"/>
        <v>0</v>
      </c>
      <c r="J124" s="477">
        <f t="shared" si="8"/>
        <v>0</v>
      </c>
      <c r="K124" s="478">
        <f t="shared" si="9"/>
        <v>0</v>
      </c>
      <c r="L124" s="348"/>
    </row>
    <row r="125" s="455" customFormat="1" ht="19.95" customHeight="1" spans="1:12">
      <c r="A125" s="455">
        <v>2011403</v>
      </c>
      <c r="B125" s="469">
        <f t="shared" si="5"/>
        <v>7</v>
      </c>
      <c r="C125" s="470" t="s">
        <v>56</v>
      </c>
      <c r="D125" s="471">
        <v>0</v>
      </c>
      <c r="E125" s="471">
        <v>0</v>
      </c>
      <c r="F125" s="471">
        <v>0</v>
      </c>
      <c r="G125" s="471">
        <v>0</v>
      </c>
      <c r="H125" s="472">
        <f t="shared" si="6"/>
        <v>0</v>
      </c>
      <c r="I125" s="472">
        <f t="shared" si="7"/>
        <v>0</v>
      </c>
      <c r="J125" s="477">
        <f t="shared" si="8"/>
        <v>0</v>
      </c>
      <c r="K125" s="478">
        <f t="shared" si="9"/>
        <v>0</v>
      </c>
      <c r="L125" s="348"/>
    </row>
    <row r="126" s="455" customFormat="1" ht="19.95" customHeight="1" spans="1:12">
      <c r="A126" s="455">
        <v>2011404</v>
      </c>
      <c r="B126" s="469">
        <f t="shared" si="5"/>
        <v>7</v>
      </c>
      <c r="C126" s="470" t="s">
        <v>126</v>
      </c>
      <c r="D126" s="471">
        <v>0</v>
      </c>
      <c r="E126" s="471">
        <v>0</v>
      </c>
      <c r="F126" s="471">
        <v>0</v>
      </c>
      <c r="G126" s="471">
        <v>0</v>
      </c>
      <c r="H126" s="472">
        <f t="shared" si="6"/>
        <v>0</v>
      </c>
      <c r="I126" s="472">
        <f t="shared" si="7"/>
        <v>0</v>
      </c>
      <c r="J126" s="468">
        <f t="shared" si="8"/>
        <v>0</v>
      </c>
      <c r="K126" s="476">
        <f t="shared" si="9"/>
        <v>0</v>
      </c>
      <c r="L126" s="348"/>
    </row>
    <row r="127" s="455" customFormat="1" ht="19.95" customHeight="1" spans="1:12">
      <c r="A127" s="455">
        <v>2011405</v>
      </c>
      <c r="B127" s="469">
        <f t="shared" si="5"/>
        <v>7</v>
      </c>
      <c r="C127" s="470" t="s">
        <v>127</v>
      </c>
      <c r="D127" s="471">
        <v>0</v>
      </c>
      <c r="E127" s="471">
        <v>14.03</v>
      </c>
      <c r="F127" s="471">
        <v>0</v>
      </c>
      <c r="G127" s="471">
        <v>0</v>
      </c>
      <c r="H127" s="472">
        <f t="shared" si="6"/>
        <v>0</v>
      </c>
      <c r="I127" s="472">
        <f t="shared" si="7"/>
        <v>0</v>
      </c>
      <c r="J127" s="468">
        <f t="shared" si="8"/>
        <v>0</v>
      </c>
      <c r="K127" s="476">
        <f t="shared" si="9"/>
        <v>0</v>
      </c>
      <c r="L127" s="348"/>
    </row>
    <row r="128" s="455" customFormat="1" ht="19.95" customHeight="1" spans="1:12">
      <c r="A128" s="455">
        <v>2011408</v>
      </c>
      <c r="B128" s="469">
        <f t="shared" si="5"/>
        <v>7</v>
      </c>
      <c r="C128" s="470" t="s">
        <v>128</v>
      </c>
      <c r="D128" s="471">
        <v>0</v>
      </c>
      <c r="E128" s="471">
        <v>0</v>
      </c>
      <c r="F128" s="471">
        <v>0</v>
      </c>
      <c r="G128" s="471">
        <v>0</v>
      </c>
      <c r="H128" s="472">
        <f t="shared" si="6"/>
        <v>0</v>
      </c>
      <c r="I128" s="472">
        <f t="shared" si="7"/>
        <v>0</v>
      </c>
      <c r="J128" s="468">
        <f t="shared" si="8"/>
        <v>0</v>
      </c>
      <c r="K128" s="476">
        <f t="shared" si="9"/>
        <v>0</v>
      </c>
      <c r="L128" s="348"/>
    </row>
    <row r="129" s="455" customFormat="1" ht="19.95" customHeight="1" spans="1:12">
      <c r="A129" s="455">
        <v>2011409</v>
      </c>
      <c r="B129" s="469">
        <f t="shared" si="5"/>
        <v>7</v>
      </c>
      <c r="C129" s="470" t="s">
        <v>129</v>
      </c>
      <c r="D129" s="471">
        <v>0</v>
      </c>
      <c r="E129" s="471">
        <v>0</v>
      </c>
      <c r="F129" s="471">
        <v>0</v>
      </c>
      <c r="G129" s="471">
        <v>0</v>
      </c>
      <c r="H129" s="472">
        <f t="shared" si="6"/>
        <v>0</v>
      </c>
      <c r="I129" s="472">
        <f t="shared" si="7"/>
        <v>0</v>
      </c>
      <c r="J129" s="468">
        <f t="shared" si="8"/>
        <v>0</v>
      </c>
      <c r="K129" s="476">
        <f t="shared" si="9"/>
        <v>0</v>
      </c>
      <c r="L129" s="348"/>
    </row>
    <row r="130" s="455" customFormat="1" ht="19.95" customHeight="1" spans="1:12">
      <c r="A130" s="455">
        <v>2011410</v>
      </c>
      <c r="B130" s="469">
        <f t="shared" si="5"/>
        <v>7</v>
      </c>
      <c r="C130" s="470" t="s">
        <v>130</v>
      </c>
      <c r="D130" s="471">
        <v>0</v>
      </c>
      <c r="E130" s="471">
        <v>0</v>
      </c>
      <c r="F130" s="471">
        <v>0</v>
      </c>
      <c r="G130" s="471">
        <v>0</v>
      </c>
      <c r="H130" s="472">
        <f t="shared" si="6"/>
        <v>0</v>
      </c>
      <c r="I130" s="472">
        <f t="shared" si="7"/>
        <v>0</v>
      </c>
      <c r="J130" s="468">
        <f t="shared" si="8"/>
        <v>0</v>
      </c>
      <c r="K130" s="476">
        <f t="shared" si="9"/>
        <v>0</v>
      </c>
      <c r="L130" s="348"/>
    </row>
    <row r="131" s="455" customFormat="1" ht="19.95" customHeight="1" spans="1:12">
      <c r="A131" s="455">
        <v>2011411</v>
      </c>
      <c r="B131" s="469">
        <f t="shared" si="5"/>
        <v>7</v>
      </c>
      <c r="C131" s="470" t="s">
        <v>131</v>
      </c>
      <c r="D131" s="471">
        <v>0</v>
      </c>
      <c r="E131" s="471">
        <v>0</v>
      </c>
      <c r="F131" s="471">
        <v>0</v>
      </c>
      <c r="G131" s="471">
        <v>0</v>
      </c>
      <c r="H131" s="472">
        <f t="shared" si="6"/>
        <v>0</v>
      </c>
      <c r="I131" s="472">
        <f t="shared" si="7"/>
        <v>0</v>
      </c>
      <c r="J131" s="468">
        <f t="shared" si="8"/>
        <v>0</v>
      </c>
      <c r="K131" s="476">
        <f t="shared" si="9"/>
        <v>0</v>
      </c>
      <c r="L131" s="348"/>
    </row>
    <row r="132" s="455" customFormat="1" ht="19.95" customHeight="1" spans="1:12">
      <c r="A132" s="455">
        <v>2011450</v>
      </c>
      <c r="B132" s="469">
        <f t="shared" si="5"/>
        <v>7</v>
      </c>
      <c r="C132" s="470" t="s">
        <v>63</v>
      </c>
      <c r="D132" s="471">
        <v>0</v>
      </c>
      <c r="E132" s="471">
        <v>0</v>
      </c>
      <c r="F132" s="471">
        <v>0</v>
      </c>
      <c r="G132" s="471">
        <v>0</v>
      </c>
      <c r="H132" s="472">
        <f t="shared" si="6"/>
        <v>0</v>
      </c>
      <c r="I132" s="472">
        <f t="shared" si="7"/>
        <v>0</v>
      </c>
      <c r="J132" s="468">
        <f t="shared" si="8"/>
        <v>0</v>
      </c>
      <c r="K132" s="476">
        <f t="shared" si="9"/>
        <v>0</v>
      </c>
      <c r="L132" s="348"/>
    </row>
    <row r="133" s="455" customFormat="1" ht="19.95" customHeight="1" spans="1:12">
      <c r="A133" s="455">
        <v>2011499</v>
      </c>
      <c r="B133" s="469">
        <f t="shared" si="5"/>
        <v>7</v>
      </c>
      <c r="C133" s="470" t="s">
        <v>132</v>
      </c>
      <c r="D133" s="471">
        <v>0</v>
      </c>
      <c r="E133" s="471">
        <v>0</v>
      </c>
      <c r="F133" s="471">
        <v>0</v>
      </c>
      <c r="G133" s="471">
        <v>0</v>
      </c>
      <c r="H133" s="472">
        <f t="shared" si="6"/>
        <v>0</v>
      </c>
      <c r="I133" s="472">
        <f t="shared" si="7"/>
        <v>0</v>
      </c>
      <c r="J133" s="468">
        <f t="shared" si="8"/>
        <v>0</v>
      </c>
      <c r="K133" s="476">
        <f t="shared" si="9"/>
        <v>0</v>
      </c>
      <c r="L133" s="348"/>
    </row>
    <row r="134" s="455" customFormat="1" ht="19.95" customHeight="1" spans="1:12">
      <c r="A134" s="455">
        <v>20123</v>
      </c>
      <c r="B134" s="469">
        <f t="shared" ref="B134:B197" si="10">LEN(A134)</f>
        <v>5</v>
      </c>
      <c r="C134" s="470" t="s">
        <v>133</v>
      </c>
      <c r="D134" s="471">
        <v>1</v>
      </c>
      <c r="E134" s="471">
        <v>9</v>
      </c>
      <c r="F134" s="471">
        <v>5</v>
      </c>
      <c r="G134" s="471">
        <v>5</v>
      </c>
      <c r="H134" s="472">
        <f t="shared" ref="H134:H197" si="11">IFERROR(G134/E134%,0)</f>
        <v>55.5555555555556</v>
      </c>
      <c r="I134" s="472">
        <f t="shared" ref="I134:I197" si="12">IFERROR(G134/F134%,0)</f>
        <v>100</v>
      </c>
      <c r="J134" s="468">
        <f t="shared" ref="J134:J197" si="13">IFERROR(G134-D134,0)</f>
        <v>4</v>
      </c>
      <c r="K134" s="476">
        <f t="shared" ref="K134:K197" si="14">IFERROR(J134/D134*100%,0)</f>
        <v>4</v>
      </c>
      <c r="L134" s="348"/>
    </row>
    <row r="135" s="455" customFormat="1" ht="19.95" customHeight="1" spans="1:12">
      <c r="A135" s="455">
        <v>2012301</v>
      </c>
      <c r="B135" s="469">
        <f t="shared" si="10"/>
        <v>7</v>
      </c>
      <c r="C135" s="470" t="s">
        <v>54</v>
      </c>
      <c r="D135" s="471">
        <v>0</v>
      </c>
      <c r="E135" s="471">
        <v>0</v>
      </c>
      <c r="F135" s="471">
        <v>0</v>
      </c>
      <c r="G135" s="471">
        <v>0</v>
      </c>
      <c r="H135" s="472">
        <f t="shared" si="11"/>
        <v>0</v>
      </c>
      <c r="I135" s="472">
        <f t="shared" si="12"/>
        <v>0</v>
      </c>
      <c r="J135" s="468">
        <f t="shared" si="13"/>
        <v>0</v>
      </c>
      <c r="K135" s="476">
        <f t="shared" si="14"/>
        <v>0</v>
      </c>
      <c r="L135" s="348"/>
    </row>
    <row r="136" s="455" customFormat="1" ht="19.95" customHeight="1" spans="1:12">
      <c r="A136" s="455">
        <v>2012302</v>
      </c>
      <c r="B136" s="469">
        <f t="shared" si="10"/>
        <v>7</v>
      </c>
      <c r="C136" s="470" t="s">
        <v>55</v>
      </c>
      <c r="D136" s="471">
        <v>0</v>
      </c>
      <c r="E136" s="471">
        <v>0</v>
      </c>
      <c r="F136" s="471">
        <v>0</v>
      </c>
      <c r="G136" s="471">
        <v>0</v>
      </c>
      <c r="H136" s="472">
        <f t="shared" si="11"/>
        <v>0</v>
      </c>
      <c r="I136" s="472">
        <f t="shared" si="12"/>
        <v>0</v>
      </c>
      <c r="J136" s="468">
        <f t="shared" si="13"/>
        <v>0</v>
      </c>
      <c r="K136" s="476">
        <f t="shared" si="14"/>
        <v>0</v>
      </c>
      <c r="L136" s="348"/>
    </row>
    <row r="137" s="455" customFormat="1" ht="19.95" customHeight="1" spans="1:12">
      <c r="A137" s="455">
        <v>2012303</v>
      </c>
      <c r="B137" s="469">
        <f t="shared" si="10"/>
        <v>7</v>
      </c>
      <c r="C137" s="470" t="s">
        <v>56</v>
      </c>
      <c r="D137" s="471">
        <v>0</v>
      </c>
      <c r="E137" s="471">
        <v>0</v>
      </c>
      <c r="F137" s="471">
        <v>0</v>
      </c>
      <c r="G137" s="471">
        <v>0</v>
      </c>
      <c r="H137" s="472">
        <f t="shared" si="11"/>
        <v>0</v>
      </c>
      <c r="I137" s="472">
        <f t="shared" si="12"/>
        <v>0</v>
      </c>
      <c r="J137" s="468">
        <f t="shared" si="13"/>
        <v>0</v>
      </c>
      <c r="K137" s="476">
        <f t="shared" si="14"/>
        <v>0</v>
      </c>
      <c r="L137" s="348"/>
    </row>
    <row r="138" s="455" customFormat="1" ht="19.95" customHeight="1" spans="1:12">
      <c r="A138" s="455">
        <v>2012304</v>
      </c>
      <c r="B138" s="469">
        <f t="shared" si="10"/>
        <v>7</v>
      </c>
      <c r="C138" s="470" t="s">
        <v>134</v>
      </c>
      <c r="D138" s="471">
        <v>1</v>
      </c>
      <c r="E138" s="471">
        <v>9</v>
      </c>
      <c r="F138" s="471">
        <v>5</v>
      </c>
      <c r="G138" s="471">
        <v>5</v>
      </c>
      <c r="H138" s="472">
        <f t="shared" si="11"/>
        <v>55.5555555555556</v>
      </c>
      <c r="I138" s="472">
        <f t="shared" si="12"/>
        <v>100</v>
      </c>
      <c r="J138" s="468">
        <f t="shared" si="13"/>
        <v>4</v>
      </c>
      <c r="K138" s="476">
        <f t="shared" si="14"/>
        <v>4</v>
      </c>
      <c r="L138" s="348"/>
    </row>
    <row r="139" s="455" customFormat="1" ht="19.95" customHeight="1" spans="1:12">
      <c r="A139" s="455">
        <v>2012350</v>
      </c>
      <c r="B139" s="469">
        <f t="shared" si="10"/>
        <v>7</v>
      </c>
      <c r="C139" s="470" t="s">
        <v>63</v>
      </c>
      <c r="D139" s="471">
        <v>0</v>
      </c>
      <c r="E139" s="471">
        <v>0</v>
      </c>
      <c r="F139" s="471">
        <v>0</v>
      </c>
      <c r="G139" s="471">
        <v>0</v>
      </c>
      <c r="H139" s="472">
        <f t="shared" si="11"/>
        <v>0</v>
      </c>
      <c r="I139" s="472">
        <f t="shared" si="12"/>
        <v>0</v>
      </c>
      <c r="J139" s="468">
        <f t="shared" si="13"/>
        <v>0</v>
      </c>
      <c r="K139" s="476">
        <f t="shared" si="14"/>
        <v>0</v>
      </c>
      <c r="L139" s="348"/>
    </row>
    <row r="140" s="455" customFormat="1" ht="19.95" customHeight="1" spans="1:12">
      <c r="A140" s="455">
        <v>2012399</v>
      </c>
      <c r="B140" s="469">
        <f t="shared" si="10"/>
        <v>7</v>
      </c>
      <c r="C140" s="470" t="s">
        <v>135</v>
      </c>
      <c r="D140" s="471">
        <v>0</v>
      </c>
      <c r="E140" s="471">
        <v>0</v>
      </c>
      <c r="F140" s="471">
        <v>0</v>
      </c>
      <c r="G140" s="471">
        <v>0</v>
      </c>
      <c r="H140" s="472">
        <f t="shared" si="11"/>
        <v>0</v>
      </c>
      <c r="I140" s="472">
        <f t="shared" si="12"/>
        <v>0</v>
      </c>
      <c r="J140" s="468">
        <f t="shared" si="13"/>
        <v>0</v>
      </c>
      <c r="K140" s="476">
        <f t="shared" si="14"/>
        <v>0</v>
      </c>
      <c r="L140" s="348"/>
    </row>
    <row r="141" s="455" customFormat="1" ht="19.95" customHeight="1" spans="1:12">
      <c r="A141" s="455">
        <v>20125</v>
      </c>
      <c r="B141" s="469">
        <f t="shared" si="10"/>
        <v>5</v>
      </c>
      <c r="C141" s="470" t="s">
        <v>136</v>
      </c>
      <c r="D141" s="471">
        <v>2</v>
      </c>
      <c r="E141" s="471">
        <v>3</v>
      </c>
      <c r="F141" s="471">
        <v>0</v>
      </c>
      <c r="G141" s="471">
        <v>0</v>
      </c>
      <c r="H141" s="472">
        <f t="shared" si="11"/>
        <v>0</v>
      </c>
      <c r="I141" s="472">
        <f t="shared" si="12"/>
        <v>0</v>
      </c>
      <c r="J141" s="468">
        <f t="shared" si="13"/>
        <v>-2</v>
      </c>
      <c r="K141" s="476">
        <f t="shared" si="14"/>
        <v>-1</v>
      </c>
      <c r="L141" s="348"/>
    </row>
    <row r="142" s="455" customFormat="1" ht="19.95" customHeight="1" spans="1:12">
      <c r="A142" s="455">
        <v>2012501</v>
      </c>
      <c r="B142" s="469">
        <f t="shared" si="10"/>
        <v>7</v>
      </c>
      <c r="C142" s="470" t="s">
        <v>54</v>
      </c>
      <c r="D142" s="471">
        <v>0</v>
      </c>
      <c r="E142" s="471">
        <v>0</v>
      </c>
      <c r="F142" s="471">
        <v>0</v>
      </c>
      <c r="G142" s="471">
        <v>0</v>
      </c>
      <c r="H142" s="472">
        <f t="shared" si="11"/>
        <v>0</v>
      </c>
      <c r="I142" s="472">
        <f t="shared" si="12"/>
        <v>0</v>
      </c>
      <c r="J142" s="468">
        <f t="shared" si="13"/>
        <v>0</v>
      </c>
      <c r="K142" s="476">
        <f t="shared" si="14"/>
        <v>0</v>
      </c>
      <c r="L142" s="348"/>
    </row>
    <row r="143" s="455" customFormat="1" ht="19.95" customHeight="1" spans="1:12">
      <c r="A143" s="455">
        <v>2012502</v>
      </c>
      <c r="B143" s="469">
        <f t="shared" si="10"/>
        <v>7</v>
      </c>
      <c r="C143" s="470" t="s">
        <v>55</v>
      </c>
      <c r="D143" s="471">
        <v>0</v>
      </c>
      <c r="E143" s="471">
        <v>0</v>
      </c>
      <c r="F143" s="471">
        <v>0</v>
      </c>
      <c r="G143" s="471">
        <v>0</v>
      </c>
      <c r="H143" s="472">
        <f t="shared" si="11"/>
        <v>0</v>
      </c>
      <c r="I143" s="472">
        <f t="shared" si="12"/>
        <v>0</v>
      </c>
      <c r="J143" s="468">
        <f t="shared" si="13"/>
        <v>0</v>
      </c>
      <c r="K143" s="476">
        <f t="shared" si="14"/>
        <v>0</v>
      </c>
      <c r="L143" s="348"/>
    </row>
    <row r="144" s="455" customFormat="1" ht="19.95" customHeight="1" spans="1:12">
      <c r="A144" s="455">
        <v>2012503</v>
      </c>
      <c r="B144" s="469">
        <f t="shared" si="10"/>
        <v>7</v>
      </c>
      <c r="C144" s="470" t="s">
        <v>56</v>
      </c>
      <c r="D144" s="471">
        <v>0</v>
      </c>
      <c r="E144" s="471">
        <v>0</v>
      </c>
      <c r="F144" s="471">
        <v>0</v>
      </c>
      <c r="G144" s="471">
        <v>0</v>
      </c>
      <c r="H144" s="472">
        <f t="shared" si="11"/>
        <v>0</v>
      </c>
      <c r="I144" s="472">
        <f t="shared" si="12"/>
        <v>0</v>
      </c>
      <c r="J144" s="468">
        <f t="shared" si="13"/>
        <v>0</v>
      </c>
      <c r="K144" s="476">
        <f t="shared" si="14"/>
        <v>0</v>
      </c>
      <c r="L144" s="348"/>
    </row>
    <row r="145" s="455" customFormat="1" ht="19.95" customHeight="1" spans="1:12">
      <c r="A145" s="455">
        <v>2012504</v>
      </c>
      <c r="B145" s="469">
        <f t="shared" si="10"/>
        <v>7</v>
      </c>
      <c r="C145" s="470" t="s">
        <v>137</v>
      </c>
      <c r="D145" s="471">
        <v>0</v>
      </c>
      <c r="E145" s="471">
        <v>0</v>
      </c>
      <c r="F145" s="471">
        <v>0</v>
      </c>
      <c r="G145" s="471">
        <v>0</v>
      </c>
      <c r="H145" s="472">
        <f t="shared" si="11"/>
        <v>0</v>
      </c>
      <c r="I145" s="472">
        <f t="shared" si="12"/>
        <v>0</v>
      </c>
      <c r="J145" s="468">
        <f t="shared" si="13"/>
        <v>0</v>
      </c>
      <c r="K145" s="476">
        <f t="shared" si="14"/>
        <v>0</v>
      </c>
      <c r="L145" s="348"/>
    </row>
    <row r="146" s="455" customFormat="1" ht="19.95" customHeight="1" spans="1:12">
      <c r="A146" s="455">
        <v>2012505</v>
      </c>
      <c r="B146" s="469">
        <f t="shared" si="10"/>
        <v>7</v>
      </c>
      <c r="C146" s="470" t="s">
        <v>138</v>
      </c>
      <c r="D146" s="471">
        <v>2</v>
      </c>
      <c r="E146" s="471">
        <v>3</v>
      </c>
      <c r="F146" s="471">
        <v>0</v>
      </c>
      <c r="G146" s="471">
        <v>0</v>
      </c>
      <c r="H146" s="472">
        <f t="shared" si="11"/>
        <v>0</v>
      </c>
      <c r="I146" s="472">
        <f t="shared" si="12"/>
        <v>0</v>
      </c>
      <c r="J146" s="468">
        <f t="shared" si="13"/>
        <v>-2</v>
      </c>
      <c r="K146" s="476">
        <f t="shared" si="14"/>
        <v>-1</v>
      </c>
      <c r="L146" s="348"/>
    </row>
    <row r="147" s="455" customFormat="1" ht="19.95" customHeight="1" spans="1:12">
      <c r="A147" s="455">
        <v>2012550</v>
      </c>
      <c r="B147" s="469">
        <f t="shared" si="10"/>
        <v>7</v>
      </c>
      <c r="C147" s="470" t="s">
        <v>63</v>
      </c>
      <c r="D147" s="471">
        <v>0</v>
      </c>
      <c r="E147" s="471">
        <v>0</v>
      </c>
      <c r="F147" s="471">
        <v>0</v>
      </c>
      <c r="G147" s="471">
        <v>0</v>
      </c>
      <c r="H147" s="472">
        <f t="shared" si="11"/>
        <v>0</v>
      </c>
      <c r="I147" s="472">
        <f t="shared" si="12"/>
        <v>0</v>
      </c>
      <c r="J147" s="468">
        <f t="shared" si="13"/>
        <v>0</v>
      </c>
      <c r="K147" s="476">
        <f t="shared" si="14"/>
        <v>0</v>
      </c>
      <c r="L147" s="348"/>
    </row>
    <row r="148" s="455" customFormat="1" ht="19.95" customHeight="1" spans="1:12">
      <c r="A148" s="455">
        <v>2012599</v>
      </c>
      <c r="B148" s="469">
        <f t="shared" si="10"/>
        <v>7</v>
      </c>
      <c r="C148" s="470" t="s">
        <v>139</v>
      </c>
      <c r="D148" s="471">
        <v>0</v>
      </c>
      <c r="E148" s="471">
        <v>0</v>
      </c>
      <c r="F148" s="471">
        <v>0</v>
      </c>
      <c r="G148" s="471">
        <v>0</v>
      </c>
      <c r="H148" s="472">
        <f t="shared" si="11"/>
        <v>0</v>
      </c>
      <c r="I148" s="472">
        <f t="shared" si="12"/>
        <v>0</v>
      </c>
      <c r="J148" s="468">
        <f t="shared" si="13"/>
        <v>0</v>
      </c>
      <c r="K148" s="476">
        <f t="shared" si="14"/>
        <v>0</v>
      </c>
      <c r="L148" s="348"/>
    </row>
    <row r="149" s="455" customFormat="1" ht="19.95" customHeight="1" spans="1:12">
      <c r="A149" s="455">
        <v>20126</v>
      </c>
      <c r="B149" s="469">
        <f t="shared" si="10"/>
        <v>5</v>
      </c>
      <c r="C149" s="470" t="s">
        <v>140</v>
      </c>
      <c r="D149" s="471">
        <v>12</v>
      </c>
      <c r="E149" s="471">
        <v>338.94</v>
      </c>
      <c r="F149" s="471">
        <v>125</v>
      </c>
      <c r="G149" s="471">
        <v>125</v>
      </c>
      <c r="H149" s="472">
        <f t="shared" si="11"/>
        <v>36.8796837198324</v>
      </c>
      <c r="I149" s="472">
        <f t="shared" si="12"/>
        <v>100</v>
      </c>
      <c r="J149" s="468">
        <f t="shared" si="13"/>
        <v>113</v>
      </c>
      <c r="K149" s="476">
        <f t="shared" si="14"/>
        <v>9.41666666666667</v>
      </c>
      <c r="L149" s="348"/>
    </row>
    <row r="150" s="455" customFormat="1" ht="19.95" customHeight="1" spans="1:12">
      <c r="A150" s="455">
        <v>2012601</v>
      </c>
      <c r="B150" s="469">
        <f t="shared" si="10"/>
        <v>7</v>
      </c>
      <c r="C150" s="470" t="s">
        <v>54</v>
      </c>
      <c r="D150" s="471">
        <v>0</v>
      </c>
      <c r="E150" s="471">
        <v>0</v>
      </c>
      <c r="F150" s="471">
        <v>0</v>
      </c>
      <c r="G150" s="471">
        <v>0</v>
      </c>
      <c r="H150" s="472">
        <f t="shared" si="11"/>
        <v>0</v>
      </c>
      <c r="I150" s="472">
        <f t="shared" si="12"/>
        <v>0</v>
      </c>
      <c r="J150" s="468">
        <f t="shared" si="13"/>
        <v>0</v>
      </c>
      <c r="K150" s="476">
        <f t="shared" si="14"/>
        <v>0</v>
      </c>
      <c r="L150" s="348"/>
    </row>
    <row r="151" s="455" customFormat="1" ht="19.95" customHeight="1" spans="1:12">
      <c r="A151" s="455">
        <v>2012602</v>
      </c>
      <c r="B151" s="469">
        <f t="shared" si="10"/>
        <v>7</v>
      </c>
      <c r="C151" s="470" t="s">
        <v>55</v>
      </c>
      <c r="D151" s="471">
        <v>0</v>
      </c>
      <c r="E151" s="471">
        <v>0</v>
      </c>
      <c r="F151" s="471">
        <v>0</v>
      </c>
      <c r="G151" s="471">
        <v>0</v>
      </c>
      <c r="H151" s="472">
        <f t="shared" si="11"/>
        <v>0</v>
      </c>
      <c r="I151" s="472">
        <f t="shared" si="12"/>
        <v>0</v>
      </c>
      <c r="J151" s="468">
        <f t="shared" si="13"/>
        <v>0</v>
      </c>
      <c r="K151" s="476">
        <f t="shared" si="14"/>
        <v>0</v>
      </c>
      <c r="L151" s="348"/>
    </row>
    <row r="152" s="455" customFormat="1" ht="19.95" customHeight="1" spans="1:12">
      <c r="A152" s="455">
        <v>2012603</v>
      </c>
      <c r="B152" s="469">
        <f t="shared" si="10"/>
        <v>7</v>
      </c>
      <c r="C152" s="470" t="s">
        <v>56</v>
      </c>
      <c r="D152" s="471">
        <v>0</v>
      </c>
      <c r="E152" s="471">
        <v>0</v>
      </c>
      <c r="F152" s="471">
        <v>0</v>
      </c>
      <c r="G152" s="471">
        <v>0</v>
      </c>
      <c r="H152" s="472">
        <f t="shared" si="11"/>
        <v>0</v>
      </c>
      <c r="I152" s="472">
        <f t="shared" si="12"/>
        <v>0</v>
      </c>
      <c r="J152" s="468">
        <f t="shared" si="13"/>
        <v>0</v>
      </c>
      <c r="K152" s="476">
        <f t="shared" si="14"/>
        <v>0</v>
      </c>
      <c r="L152" s="348"/>
    </row>
    <row r="153" s="455" customFormat="1" ht="19.95" customHeight="1" spans="1:12">
      <c r="A153" s="455">
        <v>2012604</v>
      </c>
      <c r="B153" s="469">
        <f t="shared" si="10"/>
        <v>7</v>
      </c>
      <c r="C153" s="470" t="s">
        <v>141</v>
      </c>
      <c r="D153" s="471">
        <v>12</v>
      </c>
      <c r="E153" s="471">
        <v>338.94</v>
      </c>
      <c r="F153" s="471">
        <v>125</v>
      </c>
      <c r="G153" s="471">
        <v>125</v>
      </c>
      <c r="H153" s="472">
        <f t="shared" si="11"/>
        <v>36.8796837198324</v>
      </c>
      <c r="I153" s="472">
        <f t="shared" si="12"/>
        <v>100</v>
      </c>
      <c r="J153" s="468">
        <f t="shared" si="13"/>
        <v>113</v>
      </c>
      <c r="K153" s="476">
        <f t="shared" si="14"/>
        <v>9.41666666666667</v>
      </c>
      <c r="L153" s="348"/>
    </row>
    <row r="154" s="455" customFormat="1" ht="19.95" customHeight="1" spans="1:12">
      <c r="A154" s="455">
        <v>2012699</v>
      </c>
      <c r="B154" s="469">
        <f t="shared" si="10"/>
        <v>7</v>
      </c>
      <c r="C154" s="470" t="s">
        <v>142</v>
      </c>
      <c r="D154" s="471">
        <v>0</v>
      </c>
      <c r="E154" s="471">
        <v>0</v>
      </c>
      <c r="F154" s="471">
        <v>0</v>
      </c>
      <c r="G154" s="471">
        <v>0</v>
      </c>
      <c r="H154" s="472">
        <f t="shared" si="11"/>
        <v>0</v>
      </c>
      <c r="I154" s="472">
        <f t="shared" si="12"/>
        <v>0</v>
      </c>
      <c r="J154" s="468">
        <f t="shared" si="13"/>
        <v>0</v>
      </c>
      <c r="K154" s="476">
        <f t="shared" si="14"/>
        <v>0</v>
      </c>
      <c r="L154" s="348"/>
    </row>
    <row r="155" s="455" customFormat="1" ht="19.95" customHeight="1" spans="1:12">
      <c r="A155" s="455">
        <v>20128</v>
      </c>
      <c r="B155" s="469">
        <f t="shared" si="10"/>
        <v>5</v>
      </c>
      <c r="C155" s="470" t="s">
        <v>143</v>
      </c>
      <c r="D155" s="471">
        <v>124</v>
      </c>
      <c r="E155" s="471">
        <v>112.68</v>
      </c>
      <c r="F155" s="471">
        <v>104</v>
      </c>
      <c r="G155" s="471">
        <v>104</v>
      </c>
      <c r="H155" s="472">
        <f t="shared" si="11"/>
        <v>92.2967696130635</v>
      </c>
      <c r="I155" s="472">
        <f t="shared" si="12"/>
        <v>100</v>
      </c>
      <c r="J155" s="468">
        <f t="shared" si="13"/>
        <v>-20</v>
      </c>
      <c r="K155" s="476">
        <f t="shared" si="14"/>
        <v>-0.161290322580645</v>
      </c>
      <c r="L155" s="348"/>
    </row>
    <row r="156" s="455" customFormat="1" ht="19.95" customHeight="1" spans="1:12">
      <c r="A156" s="455">
        <v>2012801</v>
      </c>
      <c r="B156" s="469">
        <f t="shared" si="10"/>
        <v>7</v>
      </c>
      <c r="C156" s="470" t="s">
        <v>54</v>
      </c>
      <c r="D156" s="471">
        <v>94</v>
      </c>
      <c r="E156" s="471">
        <v>81.05</v>
      </c>
      <c r="F156" s="471">
        <v>77</v>
      </c>
      <c r="G156" s="471">
        <v>77</v>
      </c>
      <c r="H156" s="472">
        <f t="shared" si="11"/>
        <v>95.003084515731</v>
      </c>
      <c r="I156" s="472">
        <f t="shared" si="12"/>
        <v>100</v>
      </c>
      <c r="J156" s="468">
        <f t="shared" si="13"/>
        <v>-17</v>
      </c>
      <c r="K156" s="476">
        <f t="shared" si="14"/>
        <v>-0.180851063829787</v>
      </c>
      <c r="L156" s="348"/>
    </row>
    <row r="157" s="455" customFormat="1" ht="19.95" customHeight="1" spans="1:12">
      <c r="A157" s="455">
        <v>2012802</v>
      </c>
      <c r="B157" s="469">
        <f t="shared" si="10"/>
        <v>7</v>
      </c>
      <c r="C157" s="470" t="s">
        <v>55</v>
      </c>
      <c r="D157" s="471">
        <v>30</v>
      </c>
      <c r="E157" s="471">
        <v>31.63</v>
      </c>
      <c r="F157" s="471">
        <v>27</v>
      </c>
      <c r="G157" s="471">
        <v>27</v>
      </c>
      <c r="H157" s="472">
        <f t="shared" si="11"/>
        <v>85.3619981030667</v>
      </c>
      <c r="I157" s="472">
        <f t="shared" si="12"/>
        <v>100</v>
      </c>
      <c r="J157" s="468">
        <f t="shared" si="13"/>
        <v>-3</v>
      </c>
      <c r="K157" s="476">
        <f t="shared" si="14"/>
        <v>-0.1</v>
      </c>
      <c r="L157" s="348"/>
    </row>
    <row r="158" s="455" customFormat="1" ht="19.95" customHeight="1" spans="1:12">
      <c r="A158" s="455">
        <v>2012803</v>
      </c>
      <c r="B158" s="469">
        <f t="shared" si="10"/>
        <v>7</v>
      </c>
      <c r="C158" s="470" t="s">
        <v>56</v>
      </c>
      <c r="D158" s="471">
        <v>0</v>
      </c>
      <c r="E158" s="471">
        <v>0</v>
      </c>
      <c r="F158" s="471">
        <v>0</v>
      </c>
      <c r="G158" s="471">
        <v>0</v>
      </c>
      <c r="H158" s="472">
        <f t="shared" si="11"/>
        <v>0</v>
      </c>
      <c r="I158" s="472">
        <f t="shared" si="12"/>
        <v>0</v>
      </c>
      <c r="J158" s="468">
        <f t="shared" si="13"/>
        <v>0</v>
      </c>
      <c r="K158" s="476">
        <f t="shared" si="14"/>
        <v>0</v>
      </c>
      <c r="L158" s="348"/>
    </row>
    <row r="159" s="455" customFormat="1" ht="19.95" customHeight="1" spans="1:12">
      <c r="A159" s="455">
        <v>2012804</v>
      </c>
      <c r="B159" s="469">
        <f t="shared" si="10"/>
        <v>7</v>
      </c>
      <c r="C159" s="470" t="s">
        <v>68</v>
      </c>
      <c r="D159" s="471">
        <v>0</v>
      </c>
      <c r="E159" s="471">
        <v>0</v>
      </c>
      <c r="F159" s="471">
        <v>0</v>
      </c>
      <c r="G159" s="471">
        <v>0</v>
      </c>
      <c r="H159" s="472">
        <f t="shared" si="11"/>
        <v>0</v>
      </c>
      <c r="I159" s="472">
        <f t="shared" si="12"/>
        <v>0</v>
      </c>
      <c r="J159" s="468">
        <f t="shared" si="13"/>
        <v>0</v>
      </c>
      <c r="K159" s="476">
        <f t="shared" si="14"/>
        <v>0</v>
      </c>
      <c r="L159" s="348"/>
    </row>
    <row r="160" s="455" customFormat="1" ht="19.95" customHeight="1" spans="1:12">
      <c r="A160" s="455">
        <v>2012850</v>
      </c>
      <c r="B160" s="469">
        <f t="shared" si="10"/>
        <v>7</v>
      </c>
      <c r="C160" s="470" t="s">
        <v>63</v>
      </c>
      <c r="D160" s="471">
        <v>0</v>
      </c>
      <c r="E160" s="471">
        <v>0</v>
      </c>
      <c r="F160" s="471">
        <v>0</v>
      </c>
      <c r="G160" s="471">
        <v>0</v>
      </c>
      <c r="H160" s="472">
        <f t="shared" si="11"/>
        <v>0</v>
      </c>
      <c r="I160" s="472">
        <f t="shared" si="12"/>
        <v>0</v>
      </c>
      <c r="J160" s="468">
        <f t="shared" si="13"/>
        <v>0</v>
      </c>
      <c r="K160" s="476">
        <f t="shared" si="14"/>
        <v>0</v>
      </c>
      <c r="L160" s="348"/>
    </row>
    <row r="161" s="455" customFormat="1" ht="19.95" customHeight="1" spans="1:12">
      <c r="A161" s="455">
        <v>2012899</v>
      </c>
      <c r="B161" s="469">
        <f t="shared" si="10"/>
        <v>7</v>
      </c>
      <c r="C161" s="470" t="s">
        <v>144</v>
      </c>
      <c r="D161" s="471">
        <v>0</v>
      </c>
      <c r="E161" s="471">
        <v>0</v>
      </c>
      <c r="F161" s="471">
        <v>0</v>
      </c>
      <c r="G161" s="471">
        <v>0</v>
      </c>
      <c r="H161" s="472">
        <f t="shared" si="11"/>
        <v>0</v>
      </c>
      <c r="I161" s="472">
        <f t="shared" si="12"/>
        <v>0</v>
      </c>
      <c r="J161" s="468">
        <f t="shared" si="13"/>
        <v>0</v>
      </c>
      <c r="K161" s="476">
        <f t="shared" si="14"/>
        <v>0</v>
      </c>
      <c r="L161" s="348"/>
    </row>
    <row r="162" s="455" customFormat="1" ht="19.95" customHeight="1" spans="1:12">
      <c r="A162" s="455">
        <v>20129</v>
      </c>
      <c r="B162" s="469">
        <f t="shared" si="10"/>
        <v>5</v>
      </c>
      <c r="C162" s="470" t="s">
        <v>145</v>
      </c>
      <c r="D162" s="471">
        <v>660</v>
      </c>
      <c r="E162" s="471">
        <v>808.89</v>
      </c>
      <c r="F162" s="471">
        <v>506</v>
      </c>
      <c r="G162" s="471">
        <v>506</v>
      </c>
      <c r="H162" s="472">
        <f t="shared" si="11"/>
        <v>62.5548591279408</v>
      </c>
      <c r="I162" s="472">
        <f t="shared" si="12"/>
        <v>100</v>
      </c>
      <c r="J162" s="468">
        <f t="shared" si="13"/>
        <v>-154</v>
      </c>
      <c r="K162" s="476">
        <f t="shared" si="14"/>
        <v>-0.233333333333333</v>
      </c>
      <c r="L162" s="348"/>
    </row>
    <row r="163" s="455" customFormat="1" ht="19.95" customHeight="1" spans="1:12">
      <c r="A163" s="455">
        <v>2012901</v>
      </c>
      <c r="B163" s="469">
        <f t="shared" si="10"/>
        <v>7</v>
      </c>
      <c r="C163" s="470" t="s">
        <v>54</v>
      </c>
      <c r="D163" s="471">
        <v>430</v>
      </c>
      <c r="E163" s="471">
        <v>487.62</v>
      </c>
      <c r="F163" s="471">
        <v>451</v>
      </c>
      <c r="G163" s="471">
        <v>451</v>
      </c>
      <c r="H163" s="472">
        <f t="shared" si="11"/>
        <v>92.4900537303638</v>
      </c>
      <c r="I163" s="472">
        <f t="shared" si="12"/>
        <v>100</v>
      </c>
      <c r="J163" s="468">
        <f t="shared" si="13"/>
        <v>21</v>
      </c>
      <c r="K163" s="476">
        <f t="shared" si="14"/>
        <v>0.0488372093023256</v>
      </c>
      <c r="L163" s="348"/>
    </row>
    <row r="164" s="455" customFormat="1" ht="19.95" customHeight="1" spans="1:12">
      <c r="A164" s="455">
        <v>2012902</v>
      </c>
      <c r="B164" s="469">
        <f t="shared" si="10"/>
        <v>7</v>
      </c>
      <c r="C164" s="470" t="s">
        <v>55</v>
      </c>
      <c r="D164" s="471">
        <v>158</v>
      </c>
      <c r="E164" s="471">
        <v>321.27</v>
      </c>
      <c r="F164" s="471">
        <v>55</v>
      </c>
      <c r="G164" s="471">
        <v>55</v>
      </c>
      <c r="H164" s="472">
        <f t="shared" si="11"/>
        <v>17.1195567591123</v>
      </c>
      <c r="I164" s="472">
        <f t="shared" si="12"/>
        <v>100</v>
      </c>
      <c r="J164" s="468">
        <f t="shared" si="13"/>
        <v>-103</v>
      </c>
      <c r="K164" s="476">
        <f t="shared" si="14"/>
        <v>-0.651898734177215</v>
      </c>
      <c r="L164" s="348"/>
    </row>
    <row r="165" s="455" customFormat="1" ht="19.95" customHeight="1" spans="1:12">
      <c r="A165" s="455">
        <v>2012903</v>
      </c>
      <c r="B165" s="469">
        <f t="shared" si="10"/>
        <v>7</v>
      </c>
      <c r="C165" s="470" t="s">
        <v>56</v>
      </c>
      <c r="D165" s="471">
        <v>0</v>
      </c>
      <c r="E165" s="471">
        <v>0</v>
      </c>
      <c r="F165" s="471">
        <v>0</v>
      </c>
      <c r="G165" s="471">
        <v>0</v>
      </c>
      <c r="H165" s="472">
        <f t="shared" si="11"/>
        <v>0</v>
      </c>
      <c r="I165" s="472">
        <f t="shared" si="12"/>
        <v>0</v>
      </c>
      <c r="J165" s="468">
        <f t="shared" si="13"/>
        <v>0</v>
      </c>
      <c r="K165" s="476">
        <f t="shared" si="14"/>
        <v>0</v>
      </c>
      <c r="L165" s="348"/>
    </row>
    <row r="166" s="455" customFormat="1" ht="19.95" customHeight="1" spans="1:12">
      <c r="A166" s="455">
        <v>2012906</v>
      </c>
      <c r="B166" s="469">
        <f t="shared" si="10"/>
        <v>7</v>
      </c>
      <c r="C166" s="470" t="s">
        <v>146</v>
      </c>
      <c r="D166" s="471">
        <v>0</v>
      </c>
      <c r="E166" s="471">
        <v>0</v>
      </c>
      <c r="F166" s="471">
        <v>0</v>
      </c>
      <c r="G166" s="471">
        <v>0</v>
      </c>
      <c r="H166" s="472">
        <f t="shared" si="11"/>
        <v>0</v>
      </c>
      <c r="I166" s="472">
        <f t="shared" si="12"/>
        <v>0</v>
      </c>
      <c r="J166" s="468">
        <f t="shared" si="13"/>
        <v>0</v>
      </c>
      <c r="K166" s="476">
        <f t="shared" si="14"/>
        <v>0</v>
      </c>
      <c r="L166" s="348"/>
    </row>
    <row r="167" s="455" customFormat="1" ht="19.95" customHeight="1" spans="1:12">
      <c r="A167" s="455">
        <v>2012950</v>
      </c>
      <c r="B167" s="469">
        <f t="shared" si="10"/>
        <v>7</v>
      </c>
      <c r="C167" s="470" t="s">
        <v>63</v>
      </c>
      <c r="D167" s="471">
        <v>0</v>
      </c>
      <c r="E167" s="471">
        <v>0</v>
      </c>
      <c r="F167" s="471">
        <v>0</v>
      </c>
      <c r="G167" s="471">
        <v>0</v>
      </c>
      <c r="H167" s="472">
        <f t="shared" si="11"/>
        <v>0</v>
      </c>
      <c r="I167" s="472">
        <f t="shared" si="12"/>
        <v>0</v>
      </c>
      <c r="J167" s="468">
        <f t="shared" si="13"/>
        <v>0</v>
      </c>
      <c r="K167" s="476">
        <f t="shared" si="14"/>
        <v>0</v>
      </c>
      <c r="L167" s="348"/>
    </row>
    <row r="168" s="455" customFormat="1" ht="19.95" customHeight="1" spans="1:12">
      <c r="A168" s="455">
        <v>2012999</v>
      </c>
      <c r="B168" s="469">
        <f t="shared" si="10"/>
        <v>7</v>
      </c>
      <c r="C168" s="470" t="s">
        <v>147</v>
      </c>
      <c r="D168" s="471">
        <v>72</v>
      </c>
      <c r="E168" s="471">
        <v>0</v>
      </c>
      <c r="F168" s="471">
        <v>0</v>
      </c>
      <c r="G168" s="471">
        <v>0</v>
      </c>
      <c r="H168" s="472">
        <f t="shared" si="11"/>
        <v>0</v>
      </c>
      <c r="I168" s="472">
        <f t="shared" si="12"/>
        <v>0</v>
      </c>
      <c r="J168" s="468">
        <f t="shared" si="13"/>
        <v>-72</v>
      </c>
      <c r="K168" s="476">
        <f t="shared" si="14"/>
        <v>-1</v>
      </c>
      <c r="L168" s="348"/>
    </row>
    <row r="169" s="455" customFormat="1" ht="19.95" customHeight="1" spans="1:12">
      <c r="A169" s="455">
        <v>20131</v>
      </c>
      <c r="B169" s="469">
        <f t="shared" si="10"/>
        <v>5</v>
      </c>
      <c r="C169" s="470" t="s">
        <v>148</v>
      </c>
      <c r="D169" s="471">
        <v>1276</v>
      </c>
      <c r="E169" s="471">
        <v>1111.58</v>
      </c>
      <c r="F169" s="471">
        <v>1239</v>
      </c>
      <c r="G169" s="471">
        <v>1239</v>
      </c>
      <c r="H169" s="472">
        <f t="shared" si="11"/>
        <v>111.46296262977</v>
      </c>
      <c r="I169" s="472">
        <f t="shared" si="12"/>
        <v>100</v>
      </c>
      <c r="J169" s="468">
        <f t="shared" si="13"/>
        <v>-37</v>
      </c>
      <c r="K169" s="476">
        <f t="shared" si="14"/>
        <v>-0.0289968652037618</v>
      </c>
      <c r="L169" s="348"/>
    </row>
    <row r="170" s="455" customFormat="1" ht="19.95" customHeight="1" spans="1:12">
      <c r="A170" s="455">
        <v>2013101</v>
      </c>
      <c r="B170" s="469">
        <f t="shared" si="10"/>
        <v>7</v>
      </c>
      <c r="C170" s="470" t="s">
        <v>54</v>
      </c>
      <c r="D170" s="471">
        <v>785</v>
      </c>
      <c r="E170" s="471">
        <v>740.87</v>
      </c>
      <c r="F170" s="471">
        <v>710</v>
      </c>
      <c r="G170" s="471">
        <v>710</v>
      </c>
      <c r="H170" s="472">
        <f t="shared" si="11"/>
        <v>95.8332770931472</v>
      </c>
      <c r="I170" s="472">
        <f t="shared" si="12"/>
        <v>100</v>
      </c>
      <c r="J170" s="468">
        <f t="shared" si="13"/>
        <v>-75</v>
      </c>
      <c r="K170" s="476">
        <f t="shared" si="14"/>
        <v>-0.0955414012738854</v>
      </c>
      <c r="L170" s="348"/>
    </row>
    <row r="171" s="455" customFormat="1" ht="19.95" customHeight="1" spans="1:12">
      <c r="A171" s="455">
        <v>2013102</v>
      </c>
      <c r="B171" s="469">
        <f t="shared" si="10"/>
        <v>7</v>
      </c>
      <c r="C171" s="470" t="s">
        <v>55</v>
      </c>
      <c r="D171" s="471">
        <v>62</v>
      </c>
      <c r="E171" s="471">
        <v>146.94</v>
      </c>
      <c r="F171" s="471">
        <v>61</v>
      </c>
      <c r="G171" s="471">
        <v>61</v>
      </c>
      <c r="H171" s="472">
        <f t="shared" si="11"/>
        <v>41.5135429426977</v>
      </c>
      <c r="I171" s="472">
        <f t="shared" si="12"/>
        <v>100</v>
      </c>
      <c r="J171" s="468">
        <f t="shared" si="13"/>
        <v>-1</v>
      </c>
      <c r="K171" s="476">
        <f t="shared" si="14"/>
        <v>-0.0161290322580645</v>
      </c>
      <c r="L171" s="348"/>
    </row>
    <row r="172" s="455" customFormat="1" ht="19.95" customHeight="1" spans="1:12">
      <c r="A172" s="455">
        <v>2013103</v>
      </c>
      <c r="B172" s="469">
        <f t="shared" si="10"/>
        <v>7</v>
      </c>
      <c r="C172" s="470" t="s">
        <v>56</v>
      </c>
      <c r="D172" s="471">
        <v>0</v>
      </c>
      <c r="E172" s="471">
        <v>0</v>
      </c>
      <c r="F172" s="471">
        <v>0</v>
      </c>
      <c r="G172" s="471">
        <v>0</v>
      </c>
      <c r="H172" s="472">
        <f t="shared" si="11"/>
        <v>0</v>
      </c>
      <c r="I172" s="472">
        <f t="shared" si="12"/>
        <v>0</v>
      </c>
      <c r="J172" s="468">
        <f t="shared" si="13"/>
        <v>0</v>
      </c>
      <c r="K172" s="476">
        <f t="shared" si="14"/>
        <v>0</v>
      </c>
      <c r="L172" s="348"/>
    </row>
    <row r="173" s="455" customFormat="1" ht="19.95" customHeight="1" spans="1:12">
      <c r="A173" s="455">
        <v>2013105</v>
      </c>
      <c r="B173" s="469">
        <f t="shared" si="10"/>
        <v>7</v>
      </c>
      <c r="C173" s="470" t="s">
        <v>149</v>
      </c>
      <c r="D173" s="471">
        <v>28</v>
      </c>
      <c r="E173" s="471">
        <v>192.98</v>
      </c>
      <c r="F173" s="471">
        <v>139</v>
      </c>
      <c r="G173" s="471">
        <v>139</v>
      </c>
      <c r="H173" s="472">
        <f t="shared" si="11"/>
        <v>72.0281894496839</v>
      </c>
      <c r="I173" s="472">
        <f t="shared" si="12"/>
        <v>100</v>
      </c>
      <c r="J173" s="468">
        <f t="shared" si="13"/>
        <v>111</v>
      </c>
      <c r="K173" s="476">
        <f t="shared" si="14"/>
        <v>3.96428571428571</v>
      </c>
      <c r="L173" s="348"/>
    </row>
    <row r="174" s="455" customFormat="1" ht="19.95" customHeight="1" spans="1:12">
      <c r="A174" s="455">
        <v>2013150</v>
      </c>
      <c r="B174" s="469">
        <f t="shared" si="10"/>
        <v>7</v>
      </c>
      <c r="C174" s="470" t="s">
        <v>63</v>
      </c>
      <c r="D174" s="471">
        <v>232</v>
      </c>
      <c r="E174" s="471">
        <v>0</v>
      </c>
      <c r="F174" s="471">
        <v>257</v>
      </c>
      <c r="G174" s="471">
        <v>257</v>
      </c>
      <c r="H174" s="472">
        <f t="shared" si="11"/>
        <v>0</v>
      </c>
      <c r="I174" s="472">
        <f t="shared" si="12"/>
        <v>100</v>
      </c>
      <c r="J174" s="468">
        <f t="shared" si="13"/>
        <v>25</v>
      </c>
      <c r="K174" s="476">
        <f t="shared" si="14"/>
        <v>0.107758620689655</v>
      </c>
      <c r="L174" s="348"/>
    </row>
    <row r="175" s="455" customFormat="1" ht="19.95" customHeight="1" spans="1:12">
      <c r="A175" s="455">
        <v>2013199</v>
      </c>
      <c r="B175" s="469">
        <f t="shared" si="10"/>
        <v>7</v>
      </c>
      <c r="C175" s="470" t="s">
        <v>150</v>
      </c>
      <c r="D175" s="471">
        <v>169</v>
      </c>
      <c r="E175" s="471">
        <v>30.79</v>
      </c>
      <c r="F175" s="471">
        <v>72</v>
      </c>
      <c r="G175" s="471">
        <v>72</v>
      </c>
      <c r="H175" s="472">
        <f t="shared" si="11"/>
        <v>233.842156544333</v>
      </c>
      <c r="I175" s="472">
        <f t="shared" si="12"/>
        <v>100</v>
      </c>
      <c r="J175" s="468">
        <f t="shared" si="13"/>
        <v>-97</v>
      </c>
      <c r="K175" s="476">
        <f t="shared" si="14"/>
        <v>-0.57396449704142</v>
      </c>
      <c r="L175" s="348"/>
    </row>
    <row r="176" s="455" customFormat="1" ht="19.95" customHeight="1" spans="1:12">
      <c r="A176" s="455">
        <v>20132</v>
      </c>
      <c r="B176" s="469">
        <f t="shared" si="10"/>
        <v>5</v>
      </c>
      <c r="C176" s="470" t="s">
        <v>151</v>
      </c>
      <c r="D176" s="471">
        <v>1325</v>
      </c>
      <c r="E176" s="471">
        <v>1266.54</v>
      </c>
      <c r="F176" s="471">
        <v>1077</v>
      </c>
      <c r="G176" s="471">
        <v>1077</v>
      </c>
      <c r="H176" s="472">
        <f t="shared" si="11"/>
        <v>85.0348192714008</v>
      </c>
      <c r="I176" s="472">
        <f t="shared" si="12"/>
        <v>100</v>
      </c>
      <c r="J176" s="468">
        <f t="shared" si="13"/>
        <v>-248</v>
      </c>
      <c r="K176" s="476">
        <f t="shared" si="14"/>
        <v>-0.187169811320755</v>
      </c>
      <c r="L176" s="348"/>
    </row>
    <row r="177" s="455" customFormat="1" ht="19.95" customHeight="1" spans="1:12">
      <c r="A177" s="455">
        <v>2013201</v>
      </c>
      <c r="B177" s="469">
        <f t="shared" si="10"/>
        <v>7</v>
      </c>
      <c r="C177" s="470" t="s">
        <v>54</v>
      </c>
      <c r="D177" s="471">
        <v>887</v>
      </c>
      <c r="E177" s="471">
        <v>727.62</v>
      </c>
      <c r="F177" s="471">
        <v>698</v>
      </c>
      <c r="G177" s="471">
        <v>698</v>
      </c>
      <c r="H177" s="472">
        <f t="shared" si="11"/>
        <v>95.9291938099557</v>
      </c>
      <c r="I177" s="472">
        <f t="shared" si="12"/>
        <v>100</v>
      </c>
      <c r="J177" s="468">
        <f t="shared" si="13"/>
        <v>-189</v>
      </c>
      <c r="K177" s="476">
        <f t="shared" si="14"/>
        <v>-0.213077790304397</v>
      </c>
      <c r="L177" s="348"/>
    </row>
    <row r="178" s="455" customFormat="1" ht="19.95" customHeight="1" spans="1:12">
      <c r="A178" s="455">
        <v>2013202</v>
      </c>
      <c r="B178" s="469">
        <f t="shared" si="10"/>
        <v>7</v>
      </c>
      <c r="C178" s="470" t="s">
        <v>55</v>
      </c>
      <c r="D178" s="471">
        <v>306</v>
      </c>
      <c r="E178" s="471">
        <v>454.92</v>
      </c>
      <c r="F178" s="471">
        <v>282</v>
      </c>
      <c r="G178" s="471">
        <v>282</v>
      </c>
      <c r="H178" s="472">
        <f t="shared" si="11"/>
        <v>61.9889211289897</v>
      </c>
      <c r="I178" s="472">
        <f t="shared" si="12"/>
        <v>100</v>
      </c>
      <c r="J178" s="468">
        <f t="shared" si="13"/>
        <v>-24</v>
      </c>
      <c r="K178" s="476">
        <f t="shared" si="14"/>
        <v>-0.0784313725490196</v>
      </c>
      <c r="L178" s="348"/>
    </row>
    <row r="179" s="455" customFormat="1" ht="19.95" customHeight="1" spans="1:12">
      <c r="A179" s="455">
        <v>2013203</v>
      </c>
      <c r="B179" s="469">
        <f t="shared" si="10"/>
        <v>7</v>
      </c>
      <c r="C179" s="470" t="s">
        <v>56</v>
      </c>
      <c r="D179" s="471">
        <v>0</v>
      </c>
      <c r="E179" s="471">
        <v>0</v>
      </c>
      <c r="F179" s="471">
        <v>0</v>
      </c>
      <c r="G179" s="471">
        <v>0</v>
      </c>
      <c r="H179" s="472">
        <f t="shared" si="11"/>
        <v>0</v>
      </c>
      <c r="I179" s="472">
        <f t="shared" si="12"/>
        <v>0</v>
      </c>
      <c r="J179" s="468">
        <f t="shared" si="13"/>
        <v>0</v>
      </c>
      <c r="K179" s="476">
        <f t="shared" si="14"/>
        <v>0</v>
      </c>
      <c r="L179" s="348"/>
    </row>
    <row r="180" s="455" customFormat="1" ht="19.95" customHeight="1" spans="1:12">
      <c r="A180" s="455">
        <v>2013204</v>
      </c>
      <c r="B180" s="469">
        <f t="shared" si="10"/>
        <v>7</v>
      </c>
      <c r="C180" s="470" t="s">
        <v>152</v>
      </c>
      <c r="D180" s="471">
        <v>0</v>
      </c>
      <c r="E180" s="471">
        <v>0</v>
      </c>
      <c r="F180" s="471">
        <v>0</v>
      </c>
      <c r="G180" s="471">
        <v>0</v>
      </c>
      <c r="H180" s="472">
        <f t="shared" si="11"/>
        <v>0</v>
      </c>
      <c r="I180" s="472">
        <f t="shared" si="12"/>
        <v>0</v>
      </c>
      <c r="J180" s="468">
        <f t="shared" si="13"/>
        <v>0</v>
      </c>
      <c r="K180" s="476">
        <f t="shared" si="14"/>
        <v>0</v>
      </c>
      <c r="L180" s="348"/>
    </row>
    <row r="181" s="455" customFormat="1" ht="19.95" customHeight="1" spans="1:12">
      <c r="A181" s="455">
        <v>2013250</v>
      </c>
      <c r="B181" s="469">
        <f t="shared" si="10"/>
        <v>7</v>
      </c>
      <c r="C181" s="470" t="s">
        <v>63</v>
      </c>
      <c r="D181" s="471">
        <v>0</v>
      </c>
      <c r="E181" s="471">
        <v>0</v>
      </c>
      <c r="F181" s="471">
        <v>42</v>
      </c>
      <c r="G181" s="471">
        <v>42</v>
      </c>
      <c r="H181" s="472">
        <f t="shared" si="11"/>
        <v>0</v>
      </c>
      <c r="I181" s="472">
        <f t="shared" si="12"/>
        <v>100</v>
      </c>
      <c r="J181" s="468">
        <f t="shared" si="13"/>
        <v>42</v>
      </c>
      <c r="K181" s="476">
        <f t="shared" si="14"/>
        <v>0</v>
      </c>
      <c r="L181" s="348"/>
    </row>
    <row r="182" s="455" customFormat="1" ht="19.95" customHeight="1" spans="1:12">
      <c r="A182" s="455">
        <v>2013299</v>
      </c>
      <c r="B182" s="469">
        <f t="shared" si="10"/>
        <v>7</v>
      </c>
      <c r="C182" s="470" t="s">
        <v>153</v>
      </c>
      <c r="D182" s="471">
        <v>132</v>
      </c>
      <c r="E182" s="471">
        <v>84</v>
      </c>
      <c r="F182" s="471">
        <v>55</v>
      </c>
      <c r="G182" s="471">
        <v>55</v>
      </c>
      <c r="H182" s="472">
        <f t="shared" si="11"/>
        <v>65.4761904761905</v>
      </c>
      <c r="I182" s="472">
        <f t="shared" si="12"/>
        <v>100</v>
      </c>
      <c r="J182" s="468">
        <f t="shared" si="13"/>
        <v>-77</v>
      </c>
      <c r="K182" s="476">
        <f t="shared" si="14"/>
        <v>-0.583333333333333</v>
      </c>
      <c r="L182" s="348"/>
    </row>
    <row r="183" s="455" customFormat="1" ht="19.95" customHeight="1" spans="1:12">
      <c r="A183" s="455">
        <v>20133</v>
      </c>
      <c r="B183" s="469">
        <f t="shared" si="10"/>
        <v>5</v>
      </c>
      <c r="C183" s="470" t="s">
        <v>154</v>
      </c>
      <c r="D183" s="471">
        <v>523</v>
      </c>
      <c r="E183" s="471">
        <v>1351.75</v>
      </c>
      <c r="F183" s="471">
        <v>1223</v>
      </c>
      <c r="G183" s="471">
        <v>1223</v>
      </c>
      <c r="H183" s="472">
        <f t="shared" si="11"/>
        <v>90.4753097836138</v>
      </c>
      <c r="I183" s="472">
        <f t="shared" si="12"/>
        <v>100</v>
      </c>
      <c r="J183" s="468">
        <f t="shared" si="13"/>
        <v>700</v>
      </c>
      <c r="K183" s="476">
        <f t="shared" si="14"/>
        <v>1.33843212237094</v>
      </c>
      <c r="L183" s="348"/>
    </row>
    <row r="184" s="455" customFormat="1" ht="19.95" customHeight="1" spans="1:12">
      <c r="A184" s="455">
        <v>2013301</v>
      </c>
      <c r="B184" s="469">
        <f t="shared" si="10"/>
        <v>7</v>
      </c>
      <c r="C184" s="470" t="s">
        <v>54</v>
      </c>
      <c r="D184" s="471">
        <v>231</v>
      </c>
      <c r="E184" s="471">
        <v>247.51</v>
      </c>
      <c r="F184" s="471">
        <v>206</v>
      </c>
      <c r="G184" s="471">
        <v>206</v>
      </c>
      <c r="H184" s="472">
        <f t="shared" si="11"/>
        <v>83.2289604460426</v>
      </c>
      <c r="I184" s="472">
        <f t="shared" si="12"/>
        <v>100</v>
      </c>
      <c r="J184" s="468">
        <f t="shared" si="13"/>
        <v>-25</v>
      </c>
      <c r="K184" s="476">
        <f t="shared" si="14"/>
        <v>-0.108225108225108</v>
      </c>
      <c r="L184" s="348"/>
    </row>
    <row r="185" s="455" customFormat="1" ht="19.95" customHeight="1" spans="1:12">
      <c r="A185" s="455">
        <v>2013302</v>
      </c>
      <c r="B185" s="469">
        <f t="shared" si="10"/>
        <v>7</v>
      </c>
      <c r="C185" s="470" t="s">
        <v>55</v>
      </c>
      <c r="D185" s="471">
        <v>19</v>
      </c>
      <c r="E185" s="471">
        <v>4.7</v>
      </c>
      <c r="F185" s="471">
        <v>3</v>
      </c>
      <c r="G185" s="471">
        <v>3</v>
      </c>
      <c r="H185" s="472">
        <f t="shared" si="11"/>
        <v>63.8297872340426</v>
      </c>
      <c r="I185" s="472">
        <f t="shared" si="12"/>
        <v>100</v>
      </c>
      <c r="J185" s="468">
        <f t="shared" si="13"/>
        <v>-16</v>
      </c>
      <c r="K185" s="476">
        <f t="shared" si="14"/>
        <v>-0.842105263157895</v>
      </c>
      <c r="L185" s="348"/>
    </row>
    <row r="186" s="455" customFormat="1" ht="19.95" customHeight="1" spans="1:12">
      <c r="A186" s="455">
        <v>2013303</v>
      </c>
      <c r="B186" s="469">
        <f t="shared" si="10"/>
        <v>7</v>
      </c>
      <c r="C186" s="470" t="s">
        <v>56</v>
      </c>
      <c r="D186" s="471">
        <v>0</v>
      </c>
      <c r="E186" s="471">
        <v>0</v>
      </c>
      <c r="F186" s="471">
        <v>0</v>
      </c>
      <c r="G186" s="471">
        <v>0</v>
      </c>
      <c r="H186" s="472">
        <f t="shared" si="11"/>
        <v>0</v>
      </c>
      <c r="I186" s="472">
        <f t="shared" si="12"/>
        <v>0</v>
      </c>
      <c r="J186" s="468">
        <f t="shared" si="13"/>
        <v>0</v>
      </c>
      <c r="K186" s="476">
        <f t="shared" si="14"/>
        <v>0</v>
      </c>
      <c r="L186" s="348"/>
    </row>
    <row r="187" s="455" customFormat="1" ht="19.95" customHeight="1" spans="1:12">
      <c r="A187" s="455">
        <v>2013304</v>
      </c>
      <c r="B187" s="469">
        <f t="shared" si="10"/>
        <v>7</v>
      </c>
      <c r="C187" s="470" t="s">
        <v>155</v>
      </c>
      <c r="D187" s="471">
        <v>0</v>
      </c>
      <c r="E187" s="471">
        <v>0</v>
      </c>
      <c r="F187" s="471">
        <v>0</v>
      </c>
      <c r="G187" s="471">
        <v>0</v>
      </c>
      <c r="H187" s="472">
        <f t="shared" si="11"/>
        <v>0</v>
      </c>
      <c r="I187" s="472">
        <f t="shared" si="12"/>
        <v>0</v>
      </c>
      <c r="J187" s="468">
        <f t="shared" si="13"/>
        <v>0</v>
      </c>
      <c r="K187" s="476">
        <f t="shared" si="14"/>
        <v>0</v>
      </c>
      <c r="L187" s="348"/>
    </row>
    <row r="188" s="455" customFormat="1" ht="19.95" customHeight="1" spans="1:12">
      <c r="A188" s="455">
        <v>2013350</v>
      </c>
      <c r="B188" s="469">
        <f t="shared" si="10"/>
        <v>7</v>
      </c>
      <c r="C188" s="470" t="s">
        <v>63</v>
      </c>
      <c r="D188" s="471">
        <v>0</v>
      </c>
      <c r="E188" s="471">
        <v>0</v>
      </c>
      <c r="F188" s="471">
        <v>0</v>
      </c>
      <c r="G188" s="471">
        <v>0</v>
      </c>
      <c r="H188" s="472">
        <f t="shared" si="11"/>
        <v>0</v>
      </c>
      <c r="I188" s="472">
        <f t="shared" si="12"/>
        <v>0</v>
      </c>
      <c r="J188" s="468">
        <f t="shared" si="13"/>
        <v>0</v>
      </c>
      <c r="K188" s="476">
        <f t="shared" si="14"/>
        <v>0</v>
      </c>
      <c r="L188" s="348"/>
    </row>
    <row r="189" s="455" customFormat="1" ht="19.95" customHeight="1" spans="1:12">
      <c r="A189" s="455">
        <v>2013399</v>
      </c>
      <c r="B189" s="469">
        <f t="shared" si="10"/>
        <v>7</v>
      </c>
      <c r="C189" s="470" t="s">
        <v>156</v>
      </c>
      <c r="D189" s="471">
        <v>273</v>
      </c>
      <c r="E189" s="471">
        <v>1099.54</v>
      </c>
      <c r="F189" s="471">
        <v>1014</v>
      </c>
      <c r="G189" s="471">
        <v>1014</v>
      </c>
      <c r="H189" s="472">
        <f t="shared" si="11"/>
        <v>92.2203830692835</v>
      </c>
      <c r="I189" s="472">
        <f t="shared" si="12"/>
        <v>100</v>
      </c>
      <c r="J189" s="468">
        <f t="shared" si="13"/>
        <v>741</v>
      </c>
      <c r="K189" s="476">
        <f t="shared" si="14"/>
        <v>2.71428571428571</v>
      </c>
      <c r="L189" s="348"/>
    </row>
    <row r="190" s="455" customFormat="1" ht="19.95" customHeight="1" spans="1:12">
      <c r="A190" s="455">
        <v>20134</v>
      </c>
      <c r="B190" s="469">
        <f t="shared" si="10"/>
        <v>5</v>
      </c>
      <c r="C190" s="470" t="s">
        <v>157</v>
      </c>
      <c r="D190" s="471">
        <v>253</v>
      </c>
      <c r="E190" s="471">
        <v>401.28</v>
      </c>
      <c r="F190" s="471">
        <v>267</v>
      </c>
      <c r="G190" s="471">
        <v>267</v>
      </c>
      <c r="H190" s="472">
        <f t="shared" si="11"/>
        <v>66.5370813397129</v>
      </c>
      <c r="I190" s="472">
        <f t="shared" si="12"/>
        <v>100</v>
      </c>
      <c r="J190" s="468">
        <f t="shared" si="13"/>
        <v>14</v>
      </c>
      <c r="K190" s="476">
        <f t="shared" si="14"/>
        <v>0.0553359683794466</v>
      </c>
      <c r="L190" s="348"/>
    </row>
    <row r="191" s="455" customFormat="1" ht="19.95" customHeight="1" spans="1:12">
      <c r="A191" s="455">
        <v>2013401</v>
      </c>
      <c r="B191" s="469">
        <f t="shared" si="10"/>
        <v>7</v>
      </c>
      <c r="C191" s="470" t="s">
        <v>54</v>
      </c>
      <c r="D191" s="471">
        <v>212</v>
      </c>
      <c r="E191" s="471">
        <v>215.73</v>
      </c>
      <c r="F191" s="471">
        <v>196</v>
      </c>
      <c r="G191" s="471">
        <v>196</v>
      </c>
      <c r="H191" s="472">
        <f t="shared" si="11"/>
        <v>90.8543086265239</v>
      </c>
      <c r="I191" s="472">
        <f t="shared" si="12"/>
        <v>100</v>
      </c>
      <c r="J191" s="468">
        <f t="shared" si="13"/>
        <v>-16</v>
      </c>
      <c r="K191" s="476">
        <f t="shared" si="14"/>
        <v>-0.0754716981132075</v>
      </c>
      <c r="L191" s="348"/>
    </row>
    <row r="192" s="455" customFormat="1" ht="19.95" customHeight="1" spans="1:12">
      <c r="A192" s="455">
        <v>2013402</v>
      </c>
      <c r="B192" s="469">
        <f t="shared" si="10"/>
        <v>7</v>
      </c>
      <c r="C192" s="470" t="s">
        <v>55</v>
      </c>
      <c r="D192" s="471">
        <v>35</v>
      </c>
      <c r="E192" s="471">
        <v>172.55</v>
      </c>
      <c r="F192" s="471">
        <v>51</v>
      </c>
      <c r="G192" s="471">
        <v>51</v>
      </c>
      <c r="H192" s="472">
        <f t="shared" si="11"/>
        <v>29.5566502463054</v>
      </c>
      <c r="I192" s="472">
        <f t="shared" si="12"/>
        <v>100</v>
      </c>
      <c r="J192" s="468">
        <f t="shared" si="13"/>
        <v>16</v>
      </c>
      <c r="K192" s="476">
        <f t="shared" si="14"/>
        <v>0.457142857142857</v>
      </c>
      <c r="L192" s="348"/>
    </row>
    <row r="193" s="455" customFormat="1" ht="19.95" customHeight="1" spans="1:12">
      <c r="A193" s="455">
        <v>2013403</v>
      </c>
      <c r="B193" s="469">
        <f t="shared" si="10"/>
        <v>7</v>
      </c>
      <c r="C193" s="470" t="s">
        <v>56</v>
      </c>
      <c r="D193" s="471">
        <v>0</v>
      </c>
      <c r="E193" s="471">
        <v>0</v>
      </c>
      <c r="F193" s="471">
        <v>0</v>
      </c>
      <c r="G193" s="471">
        <v>0</v>
      </c>
      <c r="H193" s="472">
        <f t="shared" si="11"/>
        <v>0</v>
      </c>
      <c r="I193" s="472">
        <f t="shared" si="12"/>
        <v>0</v>
      </c>
      <c r="J193" s="468">
        <f t="shared" si="13"/>
        <v>0</v>
      </c>
      <c r="K193" s="476">
        <f t="shared" si="14"/>
        <v>0</v>
      </c>
      <c r="L193" s="348"/>
    </row>
    <row r="194" s="455" customFormat="1" ht="19.95" customHeight="1" spans="1:12">
      <c r="A194" s="455">
        <v>2013404</v>
      </c>
      <c r="B194" s="469">
        <f t="shared" si="10"/>
        <v>7</v>
      </c>
      <c r="C194" s="470" t="s">
        <v>158</v>
      </c>
      <c r="D194" s="471">
        <v>6</v>
      </c>
      <c r="E194" s="471">
        <v>13</v>
      </c>
      <c r="F194" s="471">
        <v>7</v>
      </c>
      <c r="G194" s="471">
        <v>7</v>
      </c>
      <c r="H194" s="472">
        <f t="shared" si="11"/>
        <v>53.8461538461538</v>
      </c>
      <c r="I194" s="472">
        <f t="shared" si="12"/>
        <v>100</v>
      </c>
      <c r="J194" s="468">
        <f t="shared" si="13"/>
        <v>1</v>
      </c>
      <c r="K194" s="476">
        <f t="shared" si="14"/>
        <v>0.166666666666667</v>
      </c>
      <c r="L194" s="348"/>
    </row>
    <row r="195" s="455" customFormat="1" ht="19.95" customHeight="1" spans="1:12">
      <c r="A195" s="455">
        <v>2013405</v>
      </c>
      <c r="B195" s="469">
        <f t="shared" si="10"/>
        <v>7</v>
      </c>
      <c r="C195" s="470" t="s">
        <v>159</v>
      </c>
      <c r="D195" s="471">
        <v>0</v>
      </c>
      <c r="E195" s="471">
        <v>0</v>
      </c>
      <c r="F195" s="471">
        <v>0</v>
      </c>
      <c r="G195" s="471">
        <v>0</v>
      </c>
      <c r="H195" s="472">
        <f t="shared" si="11"/>
        <v>0</v>
      </c>
      <c r="I195" s="472">
        <f t="shared" si="12"/>
        <v>0</v>
      </c>
      <c r="J195" s="468">
        <f t="shared" si="13"/>
        <v>0</v>
      </c>
      <c r="K195" s="476">
        <f t="shared" si="14"/>
        <v>0</v>
      </c>
      <c r="L195" s="348"/>
    </row>
    <row r="196" s="455" customFormat="1" ht="19.95" customHeight="1" spans="1:12">
      <c r="A196" s="455">
        <v>2013450</v>
      </c>
      <c r="B196" s="469">
        <f t="shared" si="10"/>
        <v>7</v>
      </c>
      <c r="C196" s="470" t="s">
        <v>63</v>
      </c>
      <c r="D196" s="471">
        <v>0</v>
      </c>
      <c r="E196" s="471">
        <v>0</v>
      </c>
      <c r="F196" s="471">
        <v>13</v>
      </c>
      <c r="G196" s="471">
        <v>13</v>
      </c>
      <c r="H196" s="472">
        <f t="shared" si="11"/>
        <v>0</v>
      </c>
      <c r="I196" s="472">
        <f t="shared" si="12"/>
        <v>100</v>
      </c>
      <c r="J196" s="468">
        <f t="shared" si="13"/>
        <v>13</v>
      </c>
      <c r="K196" s="476">
        <f t="shared" si="14"/>
        <v>0</v>
      </c>
      <c r="L196" s="348"/>
    </row>
    <row r="197" s="455" customFormat="1" ht="19.95" customHeight="1" spans="1:12">
      <c r="A197" s="455">
        <v>2013499</v>
      </c>
      <c r="B197" s="469">
        <f t="shared" si="10"/>
        <v>7</v>
      </c>
      <c r="C197" s="470" t="s">
        <v>160</v>
      </c>
      <c r="D197" s="471">
        <v>0</v>
      </c>
      <c r="E197" s="471">
        <v>0</v>
      </c>
      <c r="F197" s="471">
        <v>0</v>
      </c>
      <c r="G197" s="471">
        <v>0</v>
      </c>
      <c r="H197" s="472">
        <f t="shared" si="11"/>
        <v>0</v>
      </c>
      <c r="I197" s="472">
        <f t="shared" si="12"/>
        <v>0</v>
      </c>
      <c r="J197" s="468">
        <f t="shared" si="13"/>
        <v>0</v>
      </c>
      <c r="K197" s="476">
        <f t="shared" si="14"/>
        <v>0</v>
      </c>
      <c r="L197" s="348"/>
    </row>
    <row r="198" s="455" customFormat="1" ht="19.95" customHeight="1" spans="1:12">
      <c r="A198" s="455">
        <v>20135</v>
      </c>
      <c r="B198" s="469">
        <f t="shared" ref="B198:B261" si="15">LEN(A198)</f>
        <v>5</v>
      </c>
      <c r="C198" s="470" t="s">
        <v>161</v>
      </c>
      <c r="D198" s="471">
        <v>0</v>
      </c>
      <c r="E198" s="471">
        <v>0</v>
      </c>
      <c r="F198" s="471">
        <v>0</v>
      </c>
      <c r="G198" s="471">
        <v>0</v>
      </c>
      <c r="H198" s="472">
        <f t="shared" ref="H198:H261" si="16">IFERROR(G198/E198%,0)</f>
        <v>0</v>
      </c>
      <c r="I198" s="472">
        <f t="shared" ref="I198:I261" si="17">IFERROR(G198/F198%,0)</f>
        <v>0</v>
      </c>
      <c r="J198" s="468">
        <f t="shared" ref="J198:J261" si="18">IFERROR(G198-D198,0)</f>
        <v>0</v>
      </c>
      <c r="K198" s="476">
        <f t="shared" ref="K198:K261" si="19">IFERROR(J198/D198*100%,0)</f>
        <v>0</v>
      </c>
      <c r="L198" s="348"/>
    </row>
    <row r="199" s="455" customFormat="1" ht="19.95" customHeight="1" spans="1:12">
      <c r="A199" s="455">
        <v>2013501</v>
      </c>
      <c r="B199" s="469">
        <f t="shared" si="15"/>
        <v>7</v>
      </c>
      <c r="C199" s="470" t="s">
        <v>54</v>
      </c>
      <c r="D199" s="471">
        <v>0</v>
      </c>
      <c r="E199" s="471">
        <v>0</v>
      </c>
      <c r="F199" s="471">
        <v>0</v>
      </c>
      <c r="G199" s="471">
        <v>0</v>
      </c>
      <c r="H199" s="472">
        <f t="shared" si="16"/>
        <v>0</v>
      </c>
      <c r="I199" s="472">
        <f t="shared" si="17"/>
        <v>0</v>
      </c>
      <c r="J199" s="468">
        <f t="shared" si="18"/>
        <v>0</v>
      </c>
      <c r="K199" s="476">
        <f t="shared" si="19"/>
        <v>0</v>
      </c>
      <c r="L199" s="348"/>
    </row>
    <row r="200" s="455" customFormat="1" ht="19.95" customHeight="1" spans="1:12">
      <c r="A200" s="455">
        <v>2013502</v>
      </c>
      <c r="B200" s="469">
        <f t="shared" si="15"/>
        <v>7</v>
      </c>
      <c r="C200" s="470" t="s">
        <v>55</v>
      </c>
      <c r="D200" s="471">
        <v>0</v>
      </c>
      <c r="E200" s="471">
        <v>0</v>
      </c>
      <c r="F200" s="471">
        <v>0</v>
      </c>
      <c r="G200" s="471">
        <v>0</v>
      </c>
      <c r="H200" s="472">
        <f t="shared" si="16"/>
        <v>0</v>
      </c>
      <c r="I200" s="472">
        <f t="shared" si="17"/>
        <v>0</v>
      </c>
      <c r="J200" s="468">
        <f t="shared" si="18"/>
        <v>0</v>
      </c>
      <c r="K200" s="476">
        <f t="shared" si="19"/>
        <v>0</v>
      </c>
      <c r="L200" s="348"/>
    </row>
    <row r="201" s="455" customFormat="1" ht="19.95" customHeight="1" spans="1:12">
      <c r="A201" s="455">
        <v>2013503</v>
      </c>
      <c r="B201" s="469">
        <f t="shared" si="15"/>
        <v>7</v>
      </c>
      <c r="C201" s="470" t="s">
        <v>56</v>
      </c>
      <c r="D201" s="471">
        <v>0</v>
      </c>
      <c r="E201" s="471">
        <v>0</v>
      </c>
      <c r="F201" s="471">
        <v>0</v>
      </c>
      <c r="G201" s="471">
        <v>0</v>
      </c>
      <c r="H201" s="472">
        <f t="shared" si="16"/>
        <v>0</v>
      </c>
      <c r="I201" s="472">
        <f t="shared" si="17"/>
        <v>0</v>
      </c>
      <c r="J201" s="468">
        <f t="shared" si="18"/>
        <v>0</v>
      </c>
      <c r="K201" s="476">
        <f t="shared" si="19"/>
        <v>0</v>
      </c>
      <c r="L201" s="348"/>
    </row>
    <row r="202" s="455" customFormat="1" ht="19.95" customHeight="1" spans="1:12">
      <c r="A202" s="455">
        <v>2013550</v>
      </c>
      <c r="B202" s="469">
        <f t="shared" si="15"/>
        <v>7</v>
      </c>
      <c r="C202" s="470" t="s">
        <v>63</v>
      </c>
      <c r="D202" s="471">
        <v>0</v>
      </c>
      <c r="E202" s="471">
        <v>0</v>
      </c>
      <c r="F202" s="471">
        <v>0</v>
      </c>
      <c r="G202" s="471">
        <v>0</v>
      </c>
      <c r="H202" s="472">
        <f t="shared" si="16"/>
        <v>0</v>
      </c>
      <c r="I202" s="472">
        <f t="shared" si="17"/>
        <v>0</v>
      </c>
      <c r="J202" s="468">
        <f t="shared" si="18"/>
        <v>0</v>
      </c>
      <c r="K202" s="476">
        <f t="shared" si="19"/>
        <v>0</v>
      </c>
      <c r="L202" s="348"/>
    </row>
    <row r="203" s="455" customFormat="1" ht="19.95" customHeight="1" spans="1:12">
      <c r="A203" s="455">
        <v>2013599</v>
      </c>
      <c r="B203" s="469">
        <f t="shared" si="15"/>
        <v>7</v>
      </c>
      <c r="C203" s="470" t="s">
        <v>162</v>
      </c>
      <c r="D203" s="471">
        <v>0</v>
      </c>
      <c r="E203" s="471">
        <v>0</v>
      </c>
      <c r="F203" s="471">
        <v>0</v>
      </c>
      <c r="G203" s="471">
        <v>0</v>
      </c>
      <c r="H203" s="472">
        <f t="shared" si="16"/>
        <v>0</v>
      </c>
      <c r="I203" s="472">
        <f t="shared" si="17"/>
        <v>0</v>
      </c>
      <c r="J203" s="468">
        <f t="shared" si="18"/>
        <v>0</v>
      </c>
      <c r="K203" s="476">
        <f t="shared" si="19"/>
        <v>0</v>
      </c>
      <c r="L203" s="348"/>
    </row>
    <row r="204" s="455" customFormat="1" ht="19.95" customHeight="1" spans="1:12">
      <c r="A204" s="455">
        <v>20136</v>
      </c>
      <c r="B204" s="469">
        <f t="shared" si="15"/>
        <v>5</v>
      </c>
      <c r="C204" s="470" t="s">
        <v>163</v>
      </c>
      <c r="D204" s="471">
        <v>334</v>
      </c>
      <c r="E204" s="471">
        <v>774.83</v>
      </c>
      <c r="F204" s="471">
        <v>312</v>
      </c>
      <c r="G204" s="471">
        <v>312</v>
      </c>
      <c r="H204" s="472">
        <f t="shared" si="16"/>
        <v>40.2668972548817</v>
      </c>
      <c r="I204" s="472">
        <f t="shared" si="17"/>
        <v>100</v>
      </c>
      <c r="J204" s="468">
        <f t="shared" si="18"/>
        <v>-22</v>
      </c>
      <c r="K204" s="476">
        <f t="shared" si="19"/>
        <v>-0.0658682634730539</v>
      </c>
      <c r="L204" s="348"/>
    </row>
    <row r="205" s="455" customFormat="1" ht="19.95" customHeight="1" spans="1:12">
      <c r="A205" s="455">
        <v>2013601</v>
      </c>
      <c r="B205" s="469">
        <f t="shared" si="15"/>
        <v>7</v>
      </c>
      <c r="C205" s="470" t="s">
        <v>54</v>
      </c>
      <c r="D205" s="471">
        <v>0</v>
      </c>
      <c r="E205" s="471">
        <v>0</v>
      </c>
      <c r="F205" s="471">
        <v>0</v>
      </c>
      <c r="G205" s="471">
        <v>0</v>
      </c>
      <c r="H205" s="472">
        <f t="shared" si="16"/>
        <v>0</v>
      </c>
      <c r="I205" s="472">
        <f t="shared" si="17"/>
        <v>0</v>
      </c>
      <c r="J205" s="468">
        <f t="shared" si="18"/>
        <v>0</v>
      </c>
      <c r="K205" s="476">
        <f t="shared" si="19"/>
        <v>0</v>
      </c>
      <c r="L205" s="348"/>
    </row>
    <row r="206" s="455" customFormat="1" ht="19.95" customHeight="1" spans="1:12">
      <c r="A206" s="455">
        <v>2013602</v>
      </c>
      <c r="B206" s="469">
        <f t="shared" si="15"/>
        <v>7</v>
      </c>
      <c r="C206" s="470" t="s">
        <v>55</v>
      </c>
      <c r="D206" s="471">
        <v>0</v>
      </c>
      <c r="E206" s="471">
        <v>0</v>
      </c>
      <c r="F206" s="471">
        <v>0</v>
      </c>
      <c r="G206" s="471">
        <v>0</v>
      </c>
      <c r="H206" s="472">
        <f t="shared" si="16"/>
        <v>0</v>
      </c>
      <c r="I206" s="472">
        <f t="shared" si="17"/>
        <v>0</v>
      </c>
      <c r="J206" s="468">
        <f t="shared" si="18"/>
        <v>0</v>
      </c>
      <c r="K206" s="476">
        <f t="shared" si="19"/>
        <v>0</v>
      </c>
      <c r="L206" s="348"/>
    </row>
    <row r="207" s="455" customFormat="1" ht="19.95" customHeight="1" spans="1:12">
      <c r="A207" s="455">
        <v>2013603</v>
      </c>
      <c r="B207" s="469">
        <f t="shared" si="15"/>
        <v>7</v>
      </c>
      <c r="C207" s="470" t="s">
        <v>56</v>
      </c>
      <c r="D207" s="471">
        <v>0</v>
      </c>
      <c r="E207" s="471">
        <v>0</v>
      </c>
      <c r="F207" s="471">
        <v>0</v>
      </c>
      <c r="G207" s="471">
        <v>0</v>
      </c>
      <c r="H207" s="472">
        <f t="shared" si="16"/>
        <v>0</v>
      </c>
      <c r="I207" s="472">
        <f t="shared" si="17"/>
        <v>0</v>
      </c>
      <c r="J207" s="468">
        <f t="shared" si="18"/>
        <v>0</v>
      </c>
      <c r="K207" s="476">
        <f t="shared" si="19"/>
        <v>0</v>
      </c>
      <c r="L207" s="348"/>
    </row>
    <row r="208" s="455" customFormat="1" ht="19.95" customHeight="1" spans="1:12">
      <c r="A208" s="455">
        <v>2013650</v>
      </c>
      <c r="B208" s="469">
        <f t="shared" si="15"/>
        <v>7</v>
      </c>
      <c r="C208" s="470" t="s">
        <v>63</v>
      </c>
      <c r="D208" s="471">
        <v>297</v>
      </c>
      <c r="E208" s="471">
        <v>774.83</v>
      </c>
      <c r="F208" s="471">
        <v>209</v>
      </c>
      <c r="G208" s="471">
        <v>209</v>
      </c>
      <c r="H208" s="472">
        <f t="shared" si="16"/>
        <v>26.9736587380458</v>
      </c>
      <c r="I208" s="472">
        <f t="shared" si="17"/>
        <v>100</v>
      </c>
      <c r="J208" s="468">
        <f t="shared" si="18"/>
        <v>-88</v>
      </c>
      <c r="K208" s="476">
        <f t="shared" si="19"/>
        <v>-0.296296296296296</v>
      </c>
      <c r="L208" s="348"/>
    </row>
    <row r="209" s="455" customFormat="1" ht="19.95" customHeight="1" spans="1:12">
      <c r="A209" s="455">
        <v>2013699</v>
      </c>
      <c r="B209" s="469">
        <f t="shared" si="15"/>
        <v>7</v>
      </c>
      <c r="C209" s="470" t="s">
        <v>164</v>
      </c>
      <c r="D209" s="471">
        <v>37</v>
      </c>
      <c r="E209" s="471">
        <v>0</v>
      </c>
      <c r="F209" s="471">
        <v>103</v>
      </c>
      <c r="G209" s="471">
        <v>103</v>
      </c>
      <c r="H209" s="472">
        <f t="shared" si="16"/>
        <v>0</v>
      </c>
      <c r="I209" s="472">
        <f t="shared" si="17"/>
        <v>100</v>
      </c>
      <c r="J209" s="468">
        <f t="shared" si="18"/>
        <v>66</v>
      </c>
      <c r="K209" s="476">
        <f t="shared" si="19"/>
        <v>1.78378378378378</v>
      </c>
      <c r="L209" s="348"/>
    </row>
    <row r="210" s="455" customFormat="1" ht="19.95" customHeight="1" spans="1:12">
      <c r="A210" s="455">
        <v>20137</v>
      </c>
      <c r="B210" s="469">
        <f t="shared" si="15"/>
        <v>5</v>
      </c>
      <c r="C210" s="470" t="s">
        <v>165</v>
      </c>
      <c r="D210" s="471">
        <v>164</v>
      </c>
      <c r="E210" s="471">
        <v>252.34</v>
      </c>
      <c r="F210" s="471">
        <v>254</v>
      </c>
      <c r="G210" s="471">
        <v>254</v>
      </c>
      <c r="H210" s="472">
        <f t="shared" si="16"/>
        <v>100.657842593326</v>
      </c>
      <c r="I210" s="472">
        <f t="shared" si="17"/>
        <v>100</v>
      </c>
      <c r="J210" s="468">
        <f t="shared" si="18"/>
        <v>90</v>
      </c>
      <c r="K210" s="476">
        <f t="shared" si="19"/>
        <v>0.548780487804878</v>
      </c>
      <c r="L210" s="348"/>
    </row>
    <row r="211" s="455" customFormat="1" ht="19.95" customHeight="1" spans="1:12">
      <c r="A211" s="455">
        <v>2013701</v>
      </c>
      <c r="B211" s="469">
        <f t="shared" si="15"/>
        <v>7</v>
      </c>
      <c r="C211" s="470" t="s">
        <v>54</v>
      </c>
      <c r="D211" s="471">
        <v>0</v>
      </c>
      <c r="E211" s="471">
        <v>0</v>
      </c>
      <c r="F211" s="471">
        <v>0</v>
      </c>
      <c r="G211" s="471">
        <v>0</v>
      </c>
      <c r="H211" s="472">
        <f t="shared" si="16"/>
        <v>0</v>
      </c>
      <c r="I211" s="472">
        <f t="shared" si="17"/>
        <v>0</v>
      </c>
      <c r="J211" s="468">
        <f t="shared" si="18"/>
        <v>0</v>
      </c>
      <c r="K211" s="476">
        <f t="shared" si="19"/>
        <v>0</v>
      </c>
      <c r="L211" s="348"/>
    </row>
    <row r="212" s="455" customFormat="1" ht="19.95" customHeight="1" spans="1:12">
      <c r="A212" s="455">
        <v>2013702</v>
      </c>
      <c r="B212" s="469">
        <f t="shared" si="15"/>
        <v>7</v>
      </c>
      <c r="C212" s="470" t="s">
        <v>55</v>
      </c>
      <c r="D212" s="471">
        <v>0</v>
      </c>
      <c r="E212" s="471">
        <v>0</v>
      </c>
      <c r="F212" s="471">
        <v>0</v>
      </c>
      <c r="G212" s="471">
        <v>0</v>
      </c>
      <c r="H212" s="472">
        <f t="shared" si="16"/>
        <v>0</v>
      </c>
      <c r="I212" s="472">
        <f t="shared" si="17"/>
        <v>0</v>
      </c>
      <c r="J212" s="468">
        <f t="shared" si="18"/>
        <v>0</v>
      </c>
      <c r="K212" s="476">
        <f t="shared" si="19"/>
        <v>0</v>
      </c>
      <c r="L212" s="348"/>
    </row>
    <row r="213" s="455" customFormat="1" ht="19.95" customHeight="1" spans="1:12">
      <c r="A213" s="455">
        <v>2013703</v>
      </c>
      <c r="B213" s="469">
        <f t="shared" si="15"/>
        <v>7</v>
      </c>
      <c r="C213" s="470" t="s">
        <v>56</v>
      </c>
      <c r="D213" s="471">
        <v>0</v>
      </c>
      <c r="E213" s="471">
        <v>0</v>
      </c>
      <c r="F213" s="471">
        <v>0</v>
      </c>
      <c r="G213" s="471">
        <v>0</v>
      </c>
      <c r="H213" s="472">
        <f t="shared" si="16"/>
        <v>0</v>
      </c>
      <c r="I213" s="472">
        <f t="shared" si="17"/>
        <v>0</v>
      </c>
      <c r="J213" s="468">
        <f t="shared" si="18"/>
        <v>0</v>
      </c>
      <c r="K213" s="476">
        <f t="shared" si="19"/>
        <v>0</v>
      </c>
      <c r="L213" s="348"/>
    </row>
    <row r="214" s="455" customFormat="1" ht="19.95" customHeight="1" spans="1:12">
      <c r="A214" s="455">
        <v>2013704</v>
      </c>
      <c r="B214" s="469">
        <f t="shared" si="15"/>
        <v>7</v>
      </c>
      <c r="C214" s="470" t="s">
        <v>166</v>
      </c>
      <c r="D214" s="471">
        <v>0</v>
      </c>
      <c r="E214" s="471">
        <v>0</v>
      </c>
      <c r="F214" s="471">
        <v>0</v>
      </c>
      <c r="G214" s="471">
        <v>0</v>
      </c>
      <c r="H214" s="472">
        <f t="shared" si="16"/>
        <v>0</v>
      </c>
      <c r="I214" s="472">
        <f t="shared" si="17"/>
        <v>0</v>
      </c>
      <c r="J214" s="468">
        <f t="shared" si="18"/>
        <v>0</v>
      </c>
      <c r="K214" s="476">
        <f t="shared" si="19"/>
        <v>0</v>
      </c>
      <c r="L214" s="348"/>
    </row>
    <row r="215" s="455" customFormat="1" ht="19.95" customHeight="1" spans="1:12">
      <c r="A215" s="455">
        <v>2013750</v>
      </c>
      <c r="B215" s="469">
        <f t="shared" si="15"/>
        <v>7</v>
      </c>
      <c r="C215" s="470" t="s">
        <v>63</v>
      </c>
      <c r="D215" s="471">
        <v>92</v>
      </c>
      <c r="E215" s="471">
        <v>252.34</v>
      </c>
      <c r="F215" s="471">
        <v>250</v>
      </c>
      <c r="G215" s="471">
        <v>250</v>
      </c>
      <c r="H215" s="472">
        <f t="shared" si="16"/>
        <v>99.072679717841</v>
      </c>
      <c r="I215" s="472">
        <f t="shared" si="17"/>
        <v>100</v>
      </c>
      <c r="J215" s="468">
        <f t="shared" si="18"/>
        <v>158</v>
      </c>
      <c r="K215" s="476">
        <f t="shared" si="19"/>
        <v>1.71739130434783</v>
      </c>
      <c r="L215" s="348"/>
    </row>
    <row r="216" s="455" customFormat="1" ht="19.95" customHeight="1" spans="1:12">
      <c r="A216" s="455">
        <v>2013799</v>
      </c>
      <c r="B216" s="469">
        <f t="shared" si="15"/>
        <v>7</v>
      </c>
      <c r="C216" s="470" t="s">
        <v>167</v>
      </c>
      <c r="D216" s="471">
        <v>72</v>
      </c>
      <c r="E216" s="471">
        <v>0</v>
      </c>
      <c r="F216" s="471">
        <v>4</v>
      </c>
      <c r="G216" s="471">
        <v>4</v>
      </c>
      <c r="H216" s="472">
        <f t="shared" si="16"/>
        <v>0</v>
      </c>
      <c r="I216" s="472">
        <f t="shared" si="17"/>
        <v>100</v>
      </c>
      <c r="J216" s="468">
        <f t="shared" si="18"/>
        <v>-68</v>
      </c>
      <c r="K216" s="476">
        <f t="shared" si="19"/>
        <v>-0.944444444444444</v>
      </c>
      <c r="L216" s="348"/>
    </row>
    <row r="217" s="455" customFormat="1" ht="19.95" customHeight="1" spans="1:12">
      <c r="A217" s="455">
        <v>20138</v>
      </c>
      <c r="B217" s="469">
        <f t="shared" si="15"/>
        <v>5</v>
      </c>
      <c r="C217" s="470" t="s">
        <v>168</v>
      </c>
      <c r="D217" s="471">
        <v>4570</v>
      </c>
      <c r="E217" s="471">
        <v>4841.34</v>
      </c>
      <c r="F217" s="471">
        <v>3758</v>
      </c>
      <c r="G217" s="471">
        <v>3758</v>
      </c>
      <c r="H217" s="472">
        <f t="shared" si="16"/>
        <v>77.6231373958449</v>
      </c>
      <c r="I217" s="472">
        <f t="shared" si="17"/>
        <v>100</v>
      </c>
      <c r="J217" s="468">
        <f t="shared" si="18"/>
        <v>-812</v>
      </c>
      <c r="K217" s="476">
        <f t="shared" si="19"/>
        <v>-0.177680525164114</v>
      </c>
      <c r="L217" s="348"/>
    </row>
    <row r="218" s="455" customFormat="1" ht="19.95" customHeight="1" spans="1:12">
      <c r="A218" s="455">
        <v>2013801</v>
      </c>
      <c r="B218" s="469">
        <f t="shared" si="15"/>
        <v>7</v>
      </c>
      <c r="C218" s="470" t="s">
        <v>54</v>
      </c>
      <c r="D218" s="471">
        <v>3821</v>
      </c>
      <c r="E218" s="471">
        <v>3696.35</v>
      </c>
      <c r="F218" s="471">
        <v>3260</v>
      </c>
      <c r="G218" s="471">
        <v>3260</v>
      </c>
      <c r="H218" s="472">
        <f t="shared" si="16"/>
        <v>88.1951113936721</v>
      </c>
      <c r="I218" s="472">
        <f t="shared" si="17"/>
        <v>100</v>
      </c>
      <c r="J218" s="468">
        <f t="shared" si="18"/>
        <v>-561</v>
      </c>
      <c r="K218" s="476">
        <f t="shared" si="19"/>
        <v>-0.146820204135043</v>
      </c>
      <c r="L218" s="348"/>
    </row>
    <row r="219" s="455" customFormat="1" ht="19.95" customHeight="1" spans="1:12">
      <c r="A219" s="455">
        <v>2013802</v>
      </c>
      <c r="B219" s="469">
        <f t="shared" si="15"/>
        <v>7</v>
      </c>
      <c r="C219" s="470" t="s">
        <v>55</v>
      </c>
      <c r="D219" s="471">
        <v>353</v>
      </c>
      <c r="E219" s="471">
        <v>170.91</v>
      </c>
      <c r="F219" s="471">
        <v>34</v>
      </c>
      <c r="G219" s="471">
        <v>34</v>
      </c>
      <c r="H219" s="472">
        <f t="shared" si="16"/>
        <v>19.8935112047276</v>
      </c>
      <c r="I219" s="472">
        <f t="shared" si="17"/>
        <v>100</v>
      </c>
      <c r="J219" s="468">
        <f t="shared" si="18"/>
        <v>-319</v>
      </c>
      <c r="K219" s="476">
        <f t="shared" si="19"/>
        <v>-0.903682719546742</v>
      </c>
      <c r="L219" s="348"/>
    </row>
    <row r="220" s="455" customFormat="1" ht="19.95" customHeight="1" spans="1:12">
      <c r="A220" s="455">
        <v>2013803</v>
      </c>
      <c r="B220" s="469">
        <f t="shared" si="15"/>
        <v>7</v>
      </c>
      <c r="C220" s="470" t="s">
        <v>56</v>
      </c>
      <c r="D220" s="471">
        <v>0</v>
      </c>
      <c r="E220" s="471">
        <v>0</v>
      </c>
      <c r="F220" s="471">
        <v>0</v>
      </c>
      <c r="G220" s="471">
        <v>0</v>
      </c>
      <c r="H220" s="472">
        <f t="shared" si="16"/>
        <v>0</v>
      </c>
      <c r="I220" s="472">
        <f t="shared" si="17"/>
        <v>0</v>
      </c>
      <c r="J220" s="468">
        <f t="shared" si="18"/>
        <v>0</v>
      </c>
      <c r="K220" s="476">
        <f t="shared" si="19"/>
        <v>0</v>
      </c>
      <c r="L220" s="348"/>
    </row>
    <row r="221" s="455" customFormat="1" ht="19.95" customHeight="1" spans="1:12">
      <c r="A221" s="455">
        <v>2013804</v>
      </c>
      <c r="B221" s="469">
        <f t="shared" si="15"/>
        <v>7</v>
      </c>
      <c r="C221" s="470" t="s">
        <v>169</v>
      </c>
      <c r="D221" s="471">
        <v>0</v>
      </c>
      <c r="E221" s="471">
        <v>31.59</v>
      </c>
      <c r="F221" s="471">
        <v>19</v>
      </c>
      <c r="G221" s="471">
        <v>19</v>
      </c>
      <c r="H221" s="472">
        <f t="shared" si="16"/>
        <v>60.1456157011713</v>
      </c>
      <c r="I221" s="472">
        <f t="shared" si="17"/>
        <v>100</v>
      </c>
      <c r="J221" s="468">
        <f t="shared" si="18"/>
        <v>19</v>
      </c>
      <c r="K221" s="476">
        <f t="shared" si="19"/>
        <v>0</v>
      </c>
      <c r="L221" s="348"/>
    </row>
    <row r="222" s="455" customFormat="1" ht="19.95" customHeight="1" spans="1:12">
      <c r="A222" s="455">
        <v>2013805</v>
      </c>
      <c r="B222" s="469">
        <f t="shared" si="15"/>
        <v>7</v>
      </c>
      <c r="C222" s="470" t="s">
        <v>170</v>
      </c>
      <c r="D222" s="471">
        <v>12</v>
      </c>
      <c r="E222" s="471">
        <v>17.5</v>
      </c>
      <c r="F222" s="471">
        <v>13</v>
      </c>
      <c r="G222" s="471">
        <v>13</v>
      </c>
      <c r="H222" s="472">
        <f t="shared" si="16"/>
        <v>74.2857142857143</v>
      </c>
      <c r="I222" s="472">
        <f t="shared" si="17"/>
        <v>100</v>
      </c>
      <c r="J222" s="468">
        <f t="shared" si="18"/>
        <v>1</v>
      </c>
      <c r="K222" s="476">
        <f t="shared" si="19"/>
        <v>0.0833333333333333</v>
      </c>
      <c r="L222" s="348"/>
    </row>
    <row r="223" s="455" customFormat="1" ht="19.95" customHeight="1" spans="1:12">
      <c r="A223" s="455">
        <v>2013808</v>
      </c>
      <c r="B223" s="469">
        <f t="shared" si="15"/>
        <v>7</v>
      </c>
      <c r="C223" s="470" t="s">
        <v>95</v>
      </c>
      <c r="D223" s="471">
        <v>10</v>
      </c>
      <c r="E223" s="471">
        <v>0</v>
      </c>
      <c r="F223" s="471">
        <v>0</v>
      </c>
      <c r="G223" s="471">
        <v>0</v>
      </c>
      <c r="H223" s="472">
        <f t="shared" si="16"/>
        <v>0</v>
      </c>
      <c r="I223" s="472">
        <f t="shared" si="17"/>
        <v>0</v>
      </c>
      <c r="J223" s="468">
        <f t="shared" si="18"/>
        <v>-10</v>
      </c>
      <c r="K223" s="476">
        <f t="shared" si="19"/>
        <v>-1</v>
      </c>
      <c r="L223" s="348"/>
    </row>
    <row r="224" s="455" customFormat="1" ht="19.95" customHeight="1" spans="1:12">
      <c r="A224" s="455">
        <v>2013810</v>
      </c>
      <c r="B224" s="469">
        <f t="shared" si="15"/>
        <v>7</v>
      </c>
      <c r="C224" s="470" t="s">
        <v>171</v>
      </c>
      <c r="D224" s="471">
        <v>0</v>
      </c>
      <c r="E224" s="471">
        <v>0</v>
      </c>
      <c r="F224" s="471">
        <v>0</v>
      </c>
      <c r="G224" s="471">
        <v>0</v>
      </c>
      <c r="H224" s="472">
        <f t="shared" si="16"/>
        <v>0</v>
      </c>
      <c r="I224" s="472">
        <f t="shared" si="17"/>
        <v>0</v>
      </c>
      <c r="J224" s="468">
        <f t="shared" si="18"/>
        <v>0</v>
      </c>
      <c r="K224" s="476">
        <f t="shared" si="19"/>
        <v>0</v>
      </c>
      <c r="L224" s="348"/>
    </row>
    <row r="225" s="455" customFormat="1" ht="19.95" customHeight="1" spans="1:12">
      <c r="A225" s="455">
        <v>2013812</v>
      </c>
      <c r="B225" s="469">
        <f t="shared" si="15"/>
        <v>7</v>
      </c>
      <c r="C225" s="470" t="s">
        <v>172</v>
      </c>
      <c r="D225" s="471">
        <v>1</v>
      </c>
      <c r="E225" s="471">
        <v>0</v>
      </c>
      <c r="F225" s="471">
        <v>1</v>
      </c>
      <c r="G225" s="471">
        <v>1</v>
      </c>
      <c r="H225" s="472">
        <f t="shared" si="16"/>
        <v>0</v>
      </c>
      <c r="I225" s="472">
        <f t="shared" si="17"/>
        <v>100</v>
      </c>
      <c r="J225" s="468">
        <f t="shared" si="18"/>
        <v>0</v>
      </c>
      <c r="K225" s="476">
        <f t="shared" si="19"/>
        <v>0</v>
      </c>
      <c r="L225" s="348"/>
    </row>
    <row r="226" s="455" customFormat="1" ht="19.95" customHeight="1" spans="1:12">
      <c r="A226" s="455">
        <v>2013813</v>
      </c>
      <c r="B226" s="469">
        <f t="shared" si="15"/>
        <v>7</v>
      </c>
      <c r="C226" s="470" t="s">
        <v>173</v>
      </c>
      <c r="D226" s="471">
        <v>0</v>
      </c>
      <c r="E226" s="471">
        <v>0</v>
      </c>
      <c r="F226" s="471">
        <v>0</v>
      </c>
      <c r="G226" s="471">
        <v>0</v>
      </c>
      <c r="H226" s="472">
        <f t="shared" si="16"/>
        <v>0</v>
      </c>
      <c r="I226" s="472">
        <f t="shared" si="17"/>
        <v>0</v>
      </c>
      <c r="J226" s="468">
        <f t="shared" si="18"/>
        <v>0</v>
      </c>
      <c r="K226" s="476">
        <f t="shared" si="19"/>
        <v>0</v>
      </c>
      <c r="L226" s="348"/>
    </row>
    <row r="227" s="455" customFormat="1" ht="19.95" customHeight="1" spans="1:12">
      <c r="A227" s="455">
        <v>2013814</v>
      </c>
      <c r="B227" s="469">
        <f t="shared" si="15"/>
        <v>7</v>
      </c>
      <c r="C227" s="470" t="s">
        <v>174</v>
      </c>
      <c r="D227" s="471">
        <v>0</v>
      </c>
      <c r="E227" s="471">
        <v>0</v>
      </c>
      <c r="F227" s="471">
        <v>0</v>
      </c>
      <c r="G227" s="471">
        <v>0</v>
      </c>
      <c r="H227" s="472">
        <f t="shared" si="16"/>
        <v>0</v>
      </c>
      <c r="I227" s="472">
        <f t="shared" si="17"/>
        <v>0</v>
      </c>
      <c r="J227" s="468">
        <f t="shared" si="18"/>
        <v>0</v>
      </c>
      <c r="K227" s="476">
        <f t="shared" si="19"/>
        <v>0</v>
      </c>
      <c r="L227" s="348"/>
    </row>
    <row r="228" s="455" customFormat="1" ht="19.95" customHeight="1" spans="1:12">
      <c r="A228" s="455">
        <v>2013815</v>
      </c>
      <c r="B228" s="469">
        <f t="shared" si="15"/>
        <v>7</v>
      </c>
      <c r="C228" s="470" t="s">
        <v>175</v>
      </c>
      <c r="D228" s="471">
        <v>0</v>
      </c>
      <c r="E228" s="471">
        <v>5.4</v>
      </c>
      <c r="F228" s="471">
        <v>1</v>
      </c>
      <c r="G228" s="471">
        <v>1</v>
      </c>
      <c r="H228" s="472">
        <f t="shared" si="16"/>
        <v>18.5185185185185</v>
      </c>
      <c r="I228" s="472">
        <f t="shared" si="17"/>
        <v>100</v>
      </c>
      <c r="J228" s="468">
        <f t="shared" si="18"/>
        <v>1</v>
      </c>
      <c r="K228" s="476">
        <f t="shared" si="19"/>
        <v>0</v>
      </c>
      <c r="L228" s="348"/>
    </row>
    <row r="229" s="455" customFormat="1" ht="19.95" customHeight="1" spans="1:12">
      <c r="A229" s="455">
        <v>2013816</v>
      </c>
      <c r="B229" s="469">
        <f t="shared" si="15"/>
        <v>7</v>
      </c>
      <c r="C229" s="470" t="s">
        <v>176</v>
      </c>
      <c r="D229" s="471">
        <v>373</v>
      </c>
      <c r="E229" s="471">
        <v>366</v>
      </c>
      <c r="F229" s="471">
        <v>41</v>
      </c>
      <c r="G229" s="471">
        <v>41</v>
      </c>
      <c r="H229" s="472">
        <f t="shared" si="16"/>
        <v>11.2021857923497</v>
      </c>
      <c r="I229" s="472">
        <f t="shared" si="17"/>
        <v>100</v>
      </c>
      <c r="J229" s="468">
        <f t="shared" si="18"/>
        <v>-332</v>
      </c>
      <c r="K229" s="476">
        <f t="shared" si="19"/>
        <v>-0.890080428954424</v>
      </c>
      <c r="L229" s="348"/>
    </row>
    <row r="230" s="455" customFormat="1" ht="19.95" customHeight="1" spans="1:12">
      <c r="A230" s="455">
        <v>2013850</v>
      </c>
      <c r="B230" s="469">
        <f t="shared" si="15"/>
        <v>7</v>
      </c>
      <c r="C230" s="470" t="s">
        <v>63</v>
      </c>
      <c r="D230" s="471">
        <v>0</v>
      </c>
      <c r="E230" s="471">
        <v>0</v>
      </c>
      <c r="F230" s="471">
        <v>0</v>
      </c>
      <c r="G230" s="471">
        <v>0</v>
      </c>
      <c r="H230" s="472">
        <f t="shared" si="16"/>
        <v>0</v>
      </c>
      <c r="I230" s="472">
        <f t="shared" si="17"/>
        <v>0</v>
      </c>
      <c r="J230" s="468">
        <f t="shared" si="18"/>
        <v>0</v>
      </c>
      <c r="K230" s="476">
        <f t="shared" si="19"/>
        <v>0</v>
      </c>
      <c r="L230" s="348"/>
    </row>
    <row r="231" s="455" customFormat="1" ht="19.95" customHeight="1" spans="1:12">
      <c r="A231" s="455">
        <v>2013899</v>
      </c>
      <c r="B231" s="469">
        <f t="shared" si="15"/>
        <v>7</v>
      </c>
      <c r="C231" s="470" t="s">
        <v>177</v>
      </c>
      <c r="D231" s="471">
        <v>0</v>
      </c>
      <c r="E231" s="471">
        <v>553.59</v>
      </c>
      <c r="F231" s="471">
        <v>389</v>
      </c>
      <c r="G231" s="471">
        <v>389</v>
      </c>
      <c r="H231" s="472">
        <f t="shared" si="16"/>
        <v>70.2686103433949</v>
      </c>
      <c r="I231" s="472">
        <f t="shared" si="17"/>
        <v>100</v>
      </c>
      <c r="J231" s="468">
        <f t="shared" si="18"/>
        <v>389</v>
      </c>
      <c r="K231" s="476">
        <f t="shared" si="19"/>
        <v>0</v>
      </c>
      <c r="L231" s="348"/>
    </row>
    <row r="232" s="455" customFormat="1" ht="19.95" customHeight="1" spans="1:12">
      <c r="A232" s="455">
        <v>20199</v>
      </c>
      <c r="B232" s="469">
        <f t="shared" si="15"/>
        <v>5</v>
      </c>
      <c r="C232" s="470" t="s">
        <v>178</v>
      </c>
      <c r="D232" s="471">
        <v>2</v>
      </c>
      <c r="E232" s="471">
        <v>0</v>
      </c>
      <c r="F232" s="471">
        <v>0</v>
      </c>
      <c r="G232" s="471">
        <v>0</v>
      </c>
      <c r="H232" s="472">
        <f t="shared" si="16"/>
        <v>0</v>
      </c>
      <c r="I232" s="472">
        <f t="shared" si="17"/>
        <v>0</v>
      </c>
      <c r="J232" s="468">
        <f t="shared" si="18"/>
        <v>-2</v>
      </c>
      <c r="K232" s="476">
        <f t="shared" si="19"/>
        <v>-1</v>
      </c>
      <c r="L232" s="348"/>
    </row>
    <row r="233" s="455" customFormat="1" ht="19.95" customHeight="1" spans="1:12">
      <c r="A233" s="455">
        <v>2019901</v>
      </c>
      <c r="B233" s="469">
        <f t="shared" si="15"/>
        <v>7</v>
      </c>
      <c r="C233" s="470" t="s">
        <v>179</v>
      </c>
      <c r="D233" s="471">
        <v>0</v>
      </c>
      <c r="E233" s="471">
        <v>0</v>
      </c>
      <c r="F233" s="471">
        <v>0</v>
      </c>
      <c r="G233" s="471">
        <v>0</v>
      </c>
      <c r="H233" s="472">
        <f t="shared" si="16"/>
        <v>0</v>
      </c>
      <c r="I233" s="472">
        <f t="shared" si="17"/>
        <v>0</v>
      </c>
      <c r="J233" s="468">
        <f t="shared" si="18"/>
        <v>0</v>
      </c>
      <c r="K233" s="476">
        <f t="shared" si="19"/>
        <v>0</v>
      </c>
      <c r="L233" s="348"/>
    </row>
    <row r="234" s="455" customFormat="1" ht="19.95" customHeight="1" spans="1:12">
      <c r="A234" s="455">
        <v>2019999</v>
      </c>
      <c r="B234" s="469">
        <f t="shared" si="15"/>
        <v>7</v>
      </c>
      <c r="C234" s="470" t="s">
        <v>180</v>
      </c>
      <c r="D234" s="471">
        <v>2</v>
      </c>
      <c r="E234" s="471">
        <v>0</v>
      </c>
      <c r="F234" s="471">
        <v>0</v>
      </c>
      <c r="G234" s="471">
        <v>0</v>
      </c>
      <c r="H234" s="472">
        <f t="shared" si="16"/>
        <v>0</v>
      </c>
      <c r="I234" s="472">
        <f t="shared" si="17"/>
        <v>0</v>
      </c>
      <c r="J234" s="468">
        <f t="shared" si="18"/>
        <v>-2</v>
      </c>
      <c r="K234" s="476">
        <f t="shared" si="19"/>
        <v>-1</v>
      </c>
      <c r="L234" s="348"/>
    </row>
    <row r="235" s="455" customFormat="1" ht="19.95" customHeight="1" spans="1:12">
      <c r="A235" s="455">
        <v>202</v>
      </c>
      <c r="B235" s="469">
        <f t="shared" si="15"/>
        <v>3</v>
      </c>
      <c r="C235" s="470" t="s">
        <v>181</v>
      </c>
      <c r="D235" s="471">
        <v>0</v>
      </c>
      <c r="E235" s="471">
        <v>0</v>
      </c>
      <c r="F235" s="471">
        <v>0</v>
      </c>
      <c r="G235" s="471">
        <v>0</v>
      </c>
      <c r="H235" s="472">
        <f t="shared" si="16"/>
        <v>0</v>
      </c>
      <c r="I235" s="472">
        <f t="shared" si="17"/>
        <v>0</v>
      </c>
      <c r="J235" s="468">
        <f t="shared" si="18"/>
        <v>0</v>
      </c>
      <c r="K235" s="476">
        <f t="shared" si="19"/>
        <v>0</v>
      </c>
      <c r="L235" s="348"/>
    </row>
    <row r="236" s="455" customFormat="1" ht="19.95" customHeight="1" spans="1:12">
      <c r="A236" s="455">
        <v>20201</v>
      </c>
      <c r="B236" s="469">
        <f t="shared" si="15"/>
        <v>5</v>
      </c>
      <c r="C236" s="470" t="s">
        <v>182</v>
      </c>
      <c r="D236" s="471">
        <v>0</v>
      </c>
      <c r="E236" s="471"/>
      <c r="F236" s="471">
        <v>0</v>
      </c>
      <c r="G236" s="471">
        <v>0</v>
      </c>
      <c r="H236" s="472">
        <f t="shared" si="16"/>
        <v>0</v>
      </c>
      <c r="I236" s="472">
        <f t="shared" si="17"/>
        <v>0</v>
      </c>
      <c r="J236" s="468">
        <f t="shared" si="18"/>
        <v>0</v>
      </c>
      <c r="K236" s="476">
        <f t="shared" si="19"/>
        <v>0</v>
      </c>
      <c r="L236" s="348"/>
    </row>
    <row r="237" s="455" customFormat="1" ht="19.95" customHeight="1" spans="1:12">
      <c r="A237" s="455">
        <v>2020101</v>
      </c>
      <c r="B237" s="469">
        <f t="shared" si="15"/>
        <v>7</v>
      </c>
      <c r="C237" s="470" t="s">
        <v>54</v>
      </c>
      <c r="D237" s="471">
        <v>0</v>
      </c>
      <c r="E237" s="471"/>
      <c r="F237" s="471">
        <v>0</v>
      </c>
      <c r="G237" s="471">
        <v>0</v>
      </c>
      <c r="H237" s="472">
        <f t="shared" si="16"/>
        <v>0</v>
      </c>
      <c r="I237" s="472">
        <f t="shared" si="17"/>
        <v>0</v>
      </c>
      <c r="J237" s="468">
        <f t="shared" si="18"/>
        <v>0</v>
      </c>
      <c r="K237" s="476">
        <f t="shared" si="19"/>
        <v>0</v>
      </c>
      <c r="L237" s="348"/>
    </row>
    <row r="238" s="455" customFormat="1" ht="19.95" customHeight="1" spans="1:12">
      <c r="A238" s="455">
        <v>2020102</v>
      </c>
      <c r="B238" s="469">
        <f t="shared" si="15"/>
        <v>7</v>
      </c>
      <c r="C238" s="470" t="s">
        <v>55</v>
      </c>
      <c r="D238" s="471">
        <v>0</v>
      </c>
      <c r="E238" s="471"/>
      <c r="F238" s="471">
        <v>0</v>
      </c>
      <c r="G238" s="471">
        <v>0</v>
      </c>
      <c r="H238" s="472">
        <f t="shared" si="16"/>
        <v>0</v>
      </c>
      <c r="I238" s="472">
        <f t="shared" si="17"/>
        <v>0</v>
      </c>
      <c r="J238" s="468">
        <f t="shared" si="18"/>
        <v>0</v>
      </c>
      <c r="K238" s="476">
        <f t="shared" si="19"/>
        <v>0</v>
      </c>
      <c r="L238" s="348"/>
    </row>
    <row r="239" s="455" customFormat="1" ht="19.95" customHeight="1" spans="1:12">
      <c r="A239" s="455">
        <v>2020103</v>
      </c>
      <c r="B239" s="469">
        <f t="shared" si="15"/>
        <v>7</v>
      </c>
      <c r="C239" s="470" t="s">
        <v>56</v>
      </c>
      <c r="D239" s="471">
        <v>0</v>
      </c>
      <c r="E239" s="471"/>
      <c r="F239" s="471">
        <v>0</v>
      </c>
      <c r="G239" s="471">
        <v>0</v>
      </c>
      <c r="H239" s="472">
        <f t="shared" si="16"/>
        <v>0</v>
      </c>
      <c r="I239" s="472">
        <f t="shared" si="17"/>
        <v>0</v>
      </c>
      <c r="J239" s="468">
        <f t="shared" si="18"/>
        <v>0</v>
      </c>
      <c r="K239" s="476">
        <f t="shared" si="19"/>
        <v>0</v>
      </c>
      <c r="L239" s="348"/>
    </row>
    <row r="240" s="455" customFormat="1" ht="19.95" customHeight="1" spans="1:12">
      <c r="A240" s="455">
        <v>2020104</v>
      </c>
      <c r="B240" s="469">
        <f t="shared" si="15"/>
        <v>7</v>
      </c>
      <c r="C240" s="470" t="s">
        <v>149</v>
      </c>
      <c r="D240" s="471">
        <v>0</v>
      </c>
      <c r="E240" s="471"/>
      <c r="F240" s="471">
        <v>0</v>
      </c>
      <c r="G240" s="471">
        <v>0</v>
      </c>
      <c r="H240" s="472">
        <f t="shared" si="16"/>
        <v>0</v>
      </c>
      <c r="I240" s="472">
        <f t="shared" si="17"/>
        <v>0</v>
      </c>
      <c r="J240" s="468">
        <f t="shared" si="18"/>
        <v>0</v>
      </c>
      <c r="K240" s="476">
        <f t="shared" si="19"/>
        <v>0</v>
      </c>
      <c r="L240" s="348"/>
    </row>
    <row r="241" s="455" customFormat="1" ht="19.95" customHeight="1" spans="1:12">
      <c r="A241" s="455">
        <v>2020150</v>
      </c>
      <c r="B241" s="469">
        <f t="shared" si="15"/>
        <v>7</v>
      </c>
      <c r="C241" s="470" t="s">
        <v>63</v>
      </c>
      <c r="D241" s="471">
        <v>0</v>
      </c>
      <c r="E241" s="471"/>
      <c r="F241" s="471">
        <v>0</v>
      </c>
      <c r="G241" s="471">
        <v>0</v>
      </c>
      <c r="H241" s="472">
        <f t="shared" si="16"/>
        <v>0</v>
      </c>
      <c r="I241" s="472">
        <f t="shared" si="17"/>
        <v>0</v>
      </c>
      <c r="J241" s="468">
        <f t="shared" si="18"/>
        <v>0</v>
      </c>
      <c r="K241" s="476">
        <f t="shared" si="19"/>
        <v>0</v>
      </c>
      <c r="L241" s="348"/>
    </row>
    <row r="242" s="455" customFormat="1" ht="19.95" customHeight="1" spans="1:12">
      <c r="A242" s="455">
        <v>2020199</v>
      </c>
      <c r="B242" s="469">
        <f t="shared" si="15"/>
        <v>7</v>
      </c>
      <c r="C242" s="470" t="s">
        <v>183</v>
      </c>
      <c r="D242" s="471">
        <v>0</v>
      </c>
      <c r="E242" s="471"/>
      <c r="F242" s="471">
        <v>0</v>
      </c>
      <c r="G242" s="471">
        <v>0</v>
      </c>
      <c r="H242" s="472">
        <f t="shared" si="16"/>
        <v>0</v>
      </c>
      <c r="I242" s="472">
        <f t="shared" si="17"/>
        <v>0</v>
      </c>
      <c r="J242" s="468">
        <f t="shared" si="18"/>
        <v>0</v>
      </c>
      <c r="K242" s="476">
        <f t="shared" si="19"/>
        <v>0</v>
      </c>
      <c r="L242" s="348"/>
    </row>
    <row r="243" s="455" customFormat="1" ht="19.95" customHeight="1" spans="1:12">
      <c r="A243" s="455">
        <v>20202</v>
      </c>
      <c r="B243" s="469">
        <f t="shared" si="15"/>
        <v>5</v>
      </c>
      <c r="C243" s="470" t="s">
        <v>184</v>
      </c>
      <c r="D243" s="471">
        <v>0</v>
      </c>
      <c r="E243" s="471"/>
      <c r="F243" s="471">
        <v>0</v>
      </c>
      <c r="G243" s="471">
        <v>0</v>
      </c>
      <c r="H243" s="472">
        <f t="shared" si="16"/>
        <v>0</v>
      </c>
      <c r="I243" s="472">
        <f t="shared" si="17"/>
        <v>0</v>
      </c>
      <c r="J243" s="468">
        <f t="shared" si="18"/>
        <v>0</v>
      </c>
      <c r="K243" s="476">
        <f t="shared" si="19"/>
        <v>0</v>
      </c>
      <c r="L243" s="348"/>
    </row>
    <row r="244" s="455" customFormat="1" ht="19.95" customHeight="1" spans="1:12">
      <c r="A244" s="455">
        <v>2020201</v>
      </c>
      <c r="B244" s="469">
        <f t="shared" si="15"/>
        <v>7</v>
      </c>
      <c r="C244" s="470" t="s">
        <v>185</v>
      </c>
      <c r="D244" s="471">
        <v>0</v>
      </c>
      <c r="E244" s="471"/>
      <c r="F244" s="471">
        <v>0</v>
      </c>
      <c r="G244" s="471">
        <v>0</v>
      </c>
      <c r="H244" s="472">
        <f t="shared" si="16"/>
        <v>0</v>
      </c>
      <c r="I244" s="472">
        <f t="shared" si="17"/>
        <v>0</v>
      </c>
      <c r="J244" s="468">
        <f t="shared" si="18"/>
        <v>0</v>
      </c>
      <c r="K244" s="476">
        <f t="shared" si="19"/>
        <v>0</v>
      </c>
      <c r="L244" s="348"/>
    </row>
    <row r="245" s="455" customFormat="1" ht="19.95" customHeight="1" spans="1:12">
      <c r="A245" s="455">
        <v>2020202</v>
      </c>
      <c r="B245" s="469">
        <f t="shared" si="15"/>
        <v>7</v>
      </c>
      <c r="C245" s="470" t="s">
        <v>186</v>
      </c>
      <c r="D245" s="471">
        <v>0</v>
      </c>
      <c r="E245" s="471"/>
      <c r="F245" s="471">
        <v>0</v>
      </c>
      <c r="G245" s="471">
        <v>0</v>
      </c>
      <c r="H245" s="472">
        <f t="shared" si="16"/>
        <v>0</v>
      </c>
      <c r="I245" s="472">
        <f t="shared" si="17"/>
        <v>0</v>
      </c>
      <c r="J245" s="468">
        <f t="shared" si="18"/>
        <v>0</v>
      </c>
      <c r="K245" s="476">
        <f t="shared" si="19"/>
        <v>0</v>
      </c>
      <c r="L245" s="348"/>
    </row>
    <row r="246" s="455" customFormat="1" ht="19.95" customHeight="1" spans="1:12">
      <c r="A246" s="455">
        <v>20203</v>
      </c>
      <c r="B246" s="469">
        <f t="shared" si="15"/>
        <v>5</v>
      </c>
      <c r="C246" s="470" t="s">
        <v>187</v>
      </c>
      <c r="D246" s="471">
        <v>0</v>
      </c>
      <c r="E246" s="471"/>
      <c r="F246" s="471">
        <v>0</v>
      </c>
      <c r="G246" s="471">
        <v>0</v>
      </c>
      <c r="H246" s="472">
        <f t="shared" si="16"/>
        <v>0</v>
      </c>
      <c r="I246" s="472">
        <f t="shared" si="17"/>
        <v>0</v>
      </c>
      <c r="J246" s="468">
        <f t="shared" si="18"/>
        <v>0</v>
      </c>
      <c r="K246" s="476">
        <f t="shared" si="19"/>
        <v>0</v>
      </c>
      <c r="L246" s="348"/>
    </row>
    <row r="247" s="455" customFormat="1" ht="19.95" customHeight="1" spans="1:12">
      <c r="A247" s="455">
        <v>2020304</v>
      </c>
      <c r="B247" s="469">
        <f t="shared" si="15"/>
        <v>7</v>
      </c>
      <c r="C247" s="470" t="s">
        <v>188</v>
      </c>
      <c r="D247" s="471">
        <v>0</v>
      </c>
      <c r="E247" s="471"/>
      <c r="F247" s="471">
        <v>0</v>
      </c>
      <c r="G247" s="471">
        <v>0</v>
      </c>
      <c r="H247" s="472">
        <f t="shared" si="16"/>
        <v>0</v>
      </c>
      <c r="I247" s="472">
        <f t="shared" si="17"/>
        <v>0</v>
      </c>
      <c r="J247" s="468">
        <f t="shared" si="18"/>
        <v>0</v>
      </c>
      <c r="K247" s="476">
        <f t="shared" si="19"/>
        <v>0</v>
      </c>
      <c r="L247" s="348"/>
    </row>
    <row r="248" s="455" customFormat="1" ht="19.95" customHeight="1" spans="1:12">
      <c r="A248" s="455">
        <v>2020306</v>
      </c>
      <c r="B248" s="469">
        <f t="shared" si="15"/>
        <v>7</v>
      </c>
      <c r="C248" s="470" t="s">
        <v>189</v>
      </c>
      <c r="D248" s="471">
        <v>0</v>
      </c>
      <c r="E248" s="471"/>
      <c r="F248" s="471">
        <v>0</v>
      </c>
      <c r="G248" s="471">
        <v>0</v>
      </c>
      <c r="H248" s="472">
        <f t="shared" si="16"/>
        <v>0</v>
      </c>
      <c r="I248" s="472">
        <f t="shared" si="17"/>
        <v>0</v>
      </c>
      <c r="J248" s="468">
        <f t="shared" si="18"/>
        <v>0</v>
      </c>
      <c r="K248" s="476">
        <f t="shared" si="19"/>
        <v>0</v>
      </c>
      <c r="L248" s="348"/>
    </row>
    <row r="249" s="455" customFormat="1" ht="19.95" customHeight="1" spans="1:12">
      <c r="A249" s="455">
        <v>20204</v>
      </c>
      <c r="B249" s="469">
        <f t="shared" si="15"/>
        <v>5</v>
      </c>
      <c r="C249" s="470" t="s">
        <v>190</v>
      </c>
      <c r="D249" s="471">
        <v>0</v>
      </c>
      <c r="E249" s="471"/>
      <c r="F249" s="471">
        <v>0</v>
      </c>
      <c r="G249" s="471">
        <v>0</v>
      </c>
      <c r="H249" s="472">
        <f t="shared" si="16"/>
        <v>0</v>
      </c>
      <c r="I249" s="472">
        <f t="shared" si="17"/>
        <v>0</v>
      </c>
      <c r="J249" s="468">
        <f t="shared" si="18"/>
        <v>0</v>
      </c>
      <c r="K249" s="476">
        <f t="shared" si="19"/>
        <v>0</v>
      </c>
      <c r="L249" s="348"/>
    </row>
    <row r="250" s="455" customFormat="1" ht="19.95" customHeight="1" spans="1:12">
      <c r="A250" s="455">
        <v>2020401</v>
      </c>
      <c r="B250" s="469">
        <f t="shared" si="15"/>
        <v>7</v>
      </c>
      <c r="C250" s="470" t="s">
        <v>191</v>
      </c>
      <c r="D250" s="471">
        <v>0</v>
      </c>
      <c r="E250" s="471"/>
      <c r="F250" s="471">
        <v>0</v>
      </c>
      <c r="G250" s="471">
        <v>0</v>
      </c>
      <c r="H250" s="472">
        <f t="shared" si="16"/>
        <v>0</v>
      </c>
      <c r="I250" s="472">
        <f t="shared" si="17"/>
        <v>0</v>
      </c>
      <c r="J250" s="468">
        <f t="shared" si="18"/>
        <v>0</v>
      </c>
      <c r="K250" s="476">
        <f t="shared" si="19"/>
        <v>0</v>
      </c>
      <c r="L250" s="348"/>
    </row>
    <row r="251" s="455" customFormat="1" ht="19.95" customHeight="1" spans="1:12">
      <c r="A251" s="455">
        <v>2020402</v>
      </c>
      <c r="B251" s="469">
        <f t="shared" si="15"/>
        <v>7</v>
      </c>
      <c r="C251" s="470" t="s">
        <v>192</v>
      </c>
      <c r="D251" s="471">
        <v>0</v>
      </c>
      <c r="E251" s="471"/>
      <c r="F251" s="471">
        <v>0</v>
      </c>
      <c r="G251" s="471">
        <v>0</v>
      </c>
      <c r="H251" s="472">
        <f t="shared" si="16"/>
        <v>0</v>
      </c>
      <c r="I251" s="472">
        <f t="shared" si="17"/>
        <v>0</v>
      </c>
      <c r="J251" s="468">
        <f t="shared" si="18"/>
        <v>0</v>
      </c>
      <c r="K251" s="476">
        <f t="shared" si="19"/>
        <v>0</v>
      </c>
      <c r="L251" s="348"/>
    </row>
    <row r="252" s="455" customFormat="1" ht="19.95" customHeight="1" spans="1:12">
      <c r="A252" s="455">
        <v>2020403</v>
      </c>
      <c r="B252" s="469">
        <f t="shared" si="15"/>
        <v>7</v>
      </c>
      <c r="C252" s="470" t="s">
        <v>193</v>
      </c>
      <c r="D252" s="471">
        <v>0</v>
      </c>
      <c r="E252" s="471"/>
      <c r="F252" s="471">
        <v>0</v>
      </c>
      <c r="G252" s="471">
        <v>0</v>
      </c>
      <c r="H252" s="472">
        <f t="shared" si="16"/>
        <v>0</v>
      </c>
      <c r="I252" s="472">
        <f t="shared" si="17"/>
        <v>0</v>
      </c>
      <c r="J252" s="468">
        <f t="shared" si="18"/>
        <v>0</v>
      </c>
      <c r="K252" s="476">
        <f t="shared" si="19"/>
        <v>0</v>
      </c>
      <c r="L252" s="348"/>
    </row>
    <row r="253" s="455" customFormat="1" ht="19.95" customHeight="1" spans="1:12">
      <c r="A253" s="455">
        <v>2020404</v>
      </c>
      <c r="B253" s="469">
        <f t="shared" si="15"/>
        <v>7</v>
      </c>
      <c r="C253" s="470" t="s">
        <v>194</v>
      </c>
      <c r="D253" s="471">
        <v>0</v>
      </c>
      <c r="E253" s="471"/>
      <c r="F253" s="471">
        <v>0</v>
      </c>
      <c r="G253" s="471">
        <v>0</v>
      </c>
      <c r="H253" s="472">
        <f t="shared" si="16"/>
        <v>0</v>
      </c>
      <c r="I253" s="472">
        <f t="shared" si="17"/>
        <v>0</v>
      </c>
      <c r="J253" s="468">
        <f t="shared" si="18"/>
        <v>0</v>
      </c>
      <c r="K253" s="476">
        <f t="shared" si="19"/>
        <v>0</v>
      </c>
      <c r="L253" s="348"/>
    </row>
    <row r="254" s="455" customFormat="1" ht="19.95" customHeight="1" spans="1:12">
      <c r="A254" s="455">
        <v>2020499</v>
      </c>
      <c r="B254" s="469">
        <f t="shared" si="15"/>
        <v>7</v>
      </c>
      <c r="C254" s="470" t="s">
        <v>195</v>
      </c>
      <c r="D254" s="471">
        <v>0</v>
      </c>
      <c r="E254" s="471"/>
      <c r="F254" s="471">
        <v>0</v>
      </c>
      <c r="G254" s="471">
        <v>0</v>
      </c>
      <c r="H254" s="472">
        <f t="shared" si="16"/>
        <v>0</v>
      </c>
      <c r="I254" s="472">
        <f t="shared" si="17"/>
        <v>0</v>
      </c>
      <c r="J254" s="468">
        <f t="shared" si="18"/>
        <v>0</v>
      </c>
      <c r="K254" s="476">
        <f t="shared" si="19"/>
        <v>0</v>
      </c>
      <c r="L254" s="348"/>
    </row>
    <row r="255" s="455" customFormat="1" ht="19.95" customHeight="1" spans="1:12">
      <c r="A255" s="455">
        <v>20205</v>
      </c>
      <c r="B255" s="469">
        <f t="shared" si="15"/>
        <v>5</v>
      </c>
      <c r="C255" s="470" t="s">
        <v>196</v>
      </c>
      <c r="D255" s="471">
        <v>0</v>
      </c>
      <c r="E255" s="471">
        <v>0</v>
      </c>
      <c r="F255" s="471">
        <v>0</v>
      </c>
      <c r="G255" s="471">
        <v>0</v>
      </c>
      <c r="H255" s="472">
        <f t="shared" si="16"/>
        <v>0</v>
      </c>
      <c r="I255" s="472">
        <f t="shared" si="17"/>
        <v>0</v>
      </c>
      <c r="J255" s="468">
        <f t="shared" si="18"/>
        <v>0</v>
      </c>
      <c r="K255" s="476">
        <f t="shared" si="19"/>
        <v>0</v>
      </c>
      <c r="L255" s="348"/>
    </row>
    <row r="256" s="455" customFormat="1" ht="19.95" customHeight="1" spans="1:12">
      <c r="A256" s="455">
        <v>2020503</v>
      </c>
      <c r="B256" s="469">
        <f t="shared" si="15"/>
        <v>7</v>
      </c>
      <c r="C256" s="470" t="s">
        <v>197</v>
      </c>
      <c r="D256" s="471">
        <v>0</v>
      </c>
      <c r="E256" s="471">
        <v>0</v>
      </c>
      <c r="F256" s="471">
        <v>0</v>
      </c>
      <c r="G256" s="471">
        <v>0</v>
      </c>
      <c r="H256" s="472">
        <f t="shared" si="16"/>
        <v>0</v>
      </c>
      <c r="I256" s="472">
        <f t="shared" si="17"/>
        <v>0</v>
      </c>
      <c r="J256" s="468">
        <f t="shared" si="18"/>
        <v>0</v>
      </c>
      <c r="K256" s="476">
        <f t="shared" si="19"/>
        <v>0</v>
      </c>
      <c r="L256" s="348"/>
    </row>
    <row r="257" s="455" customFormat="1" ht="19.95" customHeight="1" spans="1:12">
      <c r="A257" s="455">
        <v>2020504</v>
      </c>
      <c r="B257" s="469">
        <f t="shared" si="15"/>
        <v>7</v>
      </c>
      <c r="C257" s="470" t="s">
        <v>198</v>
      </c>
      <c r="D257" s="471">
        <v>0</v>
      </c>
      <c r="E257" s="471">
        <v>0</v>
      </c>
      <c r="F257" s="471">
        <v>0</v>
      </c>
      <c r="G257" s="471">
        <v>0</v>
      </c>
      <c r="H257" s="472">
        <f t="shared" si="16"/>
        <v>0</v>
      </c>
      <c r="I257" s="472">
        <f t="shared" si="17"/>
        <v>0</v>
      </c>
      <c r="J257" s="468">
        <f t="shared" si="18"/>
        <v>0</v>
      </c>
      <c r="K257" s="476">
        <f t="shared" si="19"/>
        <v>0</v>
      </c>
      <c r="L257" s="348"/>
    </row>
    <row r="258" s="455" customFormat="1" ht="19.95" customHeight="1" spans="1:12">
      <c r="A258" s="455">
        <v>2020505</v>
      </c>
      <c r="B258" s="469">
        <f t="shared" si="15"/>
        <v>7</v>
      </c>
      <c r="C258" s="470" t="s">
        <v>199</v>
      </c>
      <c r="D258" s="471">
        <v>0</v>
      </c>
      <c r="E258" s="471">
        <v>0</v>
      </c>
      <c r="F258" s="471">
        <v>0</v>
      </c>
      <c r="G258" s="471">
        <v>0</v>
      </c>
      <c r="H258" s="472">
        <f t="shared" si="16"/>
        <v>0</v>
      </c>
      <c r="I258" s="472">
        <f t="shared" si="17"/>
        <v>0</v>
      </c>
      <c r="J258" s="468">
        <f t="shared" si="18"/>
        <v>0</v>
      </c>
      <c r="K258" s="476">
        <f t="shared" si="19"/>
        <v>0</v>
      </c>
      <c r="L258" s="348"/>
    </row>
    <row r="259" s="455" customFormat="1" ht="19.95" customHeight="1" spans="1:12">
      <c r="A259" s="455">
        <v>2020599</v>
      </c>
      <c r="B259" s="469">
        <f t="shared" si="15"/>
        <v>7</v>
      </c>
      <c r="C259" s="470" t="s">
        <v>200</v>
      </c>
      <c r="D259" s="471">
        <v>0</v>
      </c>
      <c r="E259" s="471">
        <v>0</v>
      </c>
      <c r="F259" s="471">
        <v>0</v>
      </c>
      <c r="G259" s="471">
        <v>0</v>
      </c>
      <c r="H259" s="472">
        <f t="shared" si="16"/>
        <v>0</v>
      </c>
      <c r="I259" s="472">
        <f t="shared" si="17"/>
        <v>0</v>
      </c>
      <c r="J259" s="468">
        <f t="shared" si="18"/>
        <v>0</v>
      </c>
      <c r="K259" s="476">
        <f t="shared" si="19"/>
        <v>0</v>
      </c>
      <c r="L259" s="348"/>
    </row>
    <row r="260" s="455" customFormat="1" ht="19.95" customHeight="1" spans="1:12">
      <c r="A260" s="455">
        <v>20206</v>
      </c>
      <c r="B260" s="469">
        <f t="shared" si="15"/>
        <v>5</v>
      </c>
      <c r="C260" s="470" t="s">
        <v>201</v>
      </c>
      <c r="D260" s="471">
        <v>0</v>
      </c>
      <c r="E260" s="471">
        <v>0</v>
      </c>
      <c r="F260" s="471">
        <v>0</v>
      </c>
      <c r="G260" s="471">
        <v>0</v>
      </c>
      <c r="H260" s="472">
        <f t="shared" si="16"/>
        <v>0</v>
      </c>
      <c r="I260" s="472">
        <f t="shared" si="17"/>
        <v>0</v>
      </c>
      <c r="J260" s="468">
        <f t="shared" si="18"/>
        <v>0</v>
      </c>
      <c r="K260" s="476">
        <f t="shared" si="19"/>
        <v>0</v>
      </c>
      <c r="L260" s="348"/>
    </row>
    <row r="261" s="455" customFormat="1" ht="19.95" customHeight="1" spans="1:12">
      <c r="A261" s="455">
        <v>2020601</v>
      </c>
      <c r="B261" s="469">
        <f t="shared" si="15"/>
        <v>7</v>
      </c>
      <c r="C261" s="470" t="s">
        <v>202</v>
      </c>
      <c r="D261" s="471">
        <v>0</v>
      </c>
      <c r="E261" s="471">
        <v>0</v>
      </c>
      <c r="F261" s="471">
        <v>0</v>
      </c>
      <c r="G261" s="471">
        <v>0</v>
      </c>
      <c r="H261" s="472">
        <f t="shared" si="16"/>
        <v>0</v>
      </c>
      <c r="I261" s="472">
        <f t="shared" si="17"/>
        <v>0</v>
      </c>
      <c r="J261" s="468">
        <f t="shared" si="18"/>
        <v>0</v>
      </c>
      <c r="K261" s="476">
        <f t="shared" si="19"/>
        <v>0</v>
      </c>
      <c r="L261" s="348"/>
    </row>
    <row r="262" s="455" customFormat="1" ht="19.95" customHeight="1" spans="1:12">
      <c r="A262" s="455">
        <v>20207</v>
      </c>
      <c r="B262" s="469">
        <f t="shared" ref="B262:B325" si="20">LEN(A262)</f>
        <v>5</v>
      </c>
      <c r="C262" s="470" t="s">
        <v>203</v>
      </c>
      <c r="D262" s="471">
        <v>0</v>
      </c>
      <c r="E262" s="471"/>
      <c r="F262" s="471">
        <v>0</v>
      </c>
      <c r="G262" s="471">
        <v>0</v>
      </c>
      <c r="H262" s="472">
        <f t="shared" ref="H262:H325" si="21">IFERROR(G262/E262%,0)</f>
        <v>0</v>
      </c>
      <c r="I262" s="472">
        <f t="shared" ref="I262:I325" si="22">IFERROR(G262/F262%,0)</f>
        <v>0</v>
      </c>
      <c r="J262" s="468">
        <f t="shared" ref="J262:J325" si="23">IFERROR(G262-D262,0)</f>
        <v>0</v>
      </c>
      <c r="K262" s="476">
        <f t="shared" ref="K262:K325" si="24">IFERROR(J262/D262*100%,0)</f>
        <v>0</v>
      </c>
      <c r="L262" s="348"/>
    </row>
    <row r="263" s="455" customFormat="1" ht="19.95" customHeight="1" spans="1:12">
      <c r="A263" s="455">
        <v>2020701</v>
      </c>
      <c r="B263" s="469">
        <f t="shared" si="20"/>
        <v>7</v>
      </c>
      <c r="C263" s="470" t="s">
        <v>204</v>
      </c>
      <c r="D263" s="471">
        <v>0</v>
      </c>
      <c r="E263" s="471"/>
      <c r="F263" s="471">
        <v>0</v>
      </c>
      <c r="G263" s="471">
        <v>0</v>
      </c>
      <c r="H263" s="472">
        <f t="shared" si="21"/>
        <v>0</v>
      </c>
      <c r="I263" s="472">
        <f t="shared" si="22"/>
        <v>0</v>
      </c>
      <c r="J263" s="468">
        <f t="shared" si="23"/>
        <v>0</v>
      </c>
      <c r="K263" s="476">
        <f t="shared" si="24"/>
        <v>0</v>
      </c>
      <c r="L263" s="348"/>
    </row>
    <row r="264" s="455" customFormat="1" ht="19.95" customHeight="1" spans="1:12">
      <c r="A264" s="455">
        <v>2020702</v>
      </c>
      <c r="B264" s="469">
        <f t="shared" si="20"/>
        <v>7</v>
      </c>
      <c r="C264" s="470" t="s">
        <v>205</v>
      </c>
      <c r="D264" s="471">
        <v>0</v>
      </c>
      <c r="E264" s="471"/>
      <c r="F264" s="471">
        <v>0</v>
      </c>
      <c r="G264" s="471">
        <v>0</v>
      </c>
      <c r="H264" s="472">
        <f t="shared" si="21"/>
        <v>0</v>
      </c>
      <c r="I264" s="472">
        <f t="shared" si="22"/>
        <v>0</v>
      </c>
      <c r="J264" s="468">
        <f t="shared" si="23"/>
        <v>0</v>
      </c>
      <c r="K264" s="476">
        <f t="shared" si="24"/>
        <v>0</v>
      </c>
      <c r="L264" s="348"/>
    </row>
    <row r="265" s="455" customFormat="1" ht="19.95" customHeight="1" spans="1:12">
      <c r="A265" s="455">
        <v>2020703</v>
      </c>
      <c r="B265" s="469">
        <f t="shared" si="20"/>
        <v>7</v>
      </c>
      <c r="C265" s="470" t="s">
        <v>206</v>
      </c>
      <c r="D265" s="471">
        <v>0</v>
      </c>
      <c r="E265" s="471"/>
      <c r="F265" s="471">
        <v>0</v>
      </c>
      <c r="G265" s="471">
        <v>0</v>
      </c>
      <c r="H265" s="472">
        <f t="shared" si="21"/>
        <v>0</v>
      </c>
      <c r="I265" s="472">
        <f t="shared" si="22"/>
        <v>0</v>
      </c>
      <c r="J265" s="468">
        <f t="shared" si="23"/>
        <v>0</v>
      </c>
      <c r="K265" s="476">
        <f t="shared" si="24"/>
        <v>0</v>
      </c>
      <c r="L265" s="348"/>
    </row>
    <row r="266" s="455" customFormat="1" ht="19.95" customHeight="1" spans="1:12">
      <c r="A266" s="455">
        <v>2020799</v>
      </c>
      <c r="B266" s="469">
        <f t="shared" si="20"/>
        <v>7</v>
      </c>
      <c r="C266" s="470" t="s">
        <v>207</v>
      </c>
      <c r="D266" s="471">
        <v>0</v>
      </c>
      <c r="E266" s="471"/>
      <c r="F266" s="471">
        <v>0</v>
      </c>
      <c r="G266" s="471">
        <v>0</v>
      </c>
      <c r="H266" s="472">
        <f t="shared" si="21"/>
        <v>0</v>
      </c>
      <c r="I266" s="472">
        <f t="shared" si="22"/>
        <v>0</v>
      </c>
      <c r="J266" s="468">
        <f t="shared" si="23"/>
        <v>0</v>
      </c>
      <c r="K266" s="476">
        <f t="shared" si="24"/>
        <v>0</v>
      </c>
      <c r="L266" s="348"/>
    </row>
    <row r="267" s="455" customFormat="1" ht="19.95" customHeight="1" spans="1:12">
      <c r="A267" s="455">
        <v>20208</v>
      </c>
      <c r="B267" s="469">
        <f t="shared" si="20"/>
        <v>5</v>
      </c>
      <c r="C267" s="470" t="s">
        <v>208</v>
      </c>
      <c r="D267" s="471">
        <v>0</v>
      </c>
      <c r="E267" s="471"/>
      <c r="F267" s="471">
        <v>0</v>
      </c>
      <c r="G267" s="471">
        <v>0</v>
      </c>
      <c r="H267" s="472">
        <f t="shared" si="21"/>
        <v>0</v>
      </c>
      <c r="I267" s="472">
        <f t="shared" si="22"/>
        <v>0</v>
      </c>
      <c r="J267" s="468">
        <f t="shared" si="23"/>
        <v>0</v>
      </c>
      <c r="K267" s="476">
        <f t="shared" si="24"/>
        <v>0</v>
      </c>
      <c r="L267" s="348"/>
    </row>
    <row r="268" s="455" customFormat="1" ht="19.95" customHeight="1" spans="1:12">
      <c r="A268" s="455">
        <v>2020801</v>
      </c>
      <c r="B268" s="469">
        <f t="shared" si="20"/>
        <v>7</v>
      </c>
      <c r="C268" s="470" t="s">
        <v>54</v>
      </c>
      <c r="D268" s="471">
        <v>0</v>
      </c>
      <c r="E268" s="471"/>
      <c r="F268" s="471">
        <v>0</v>
      </c>
      <c r="G268" s="471">
        <v>0</v>
      </c>
      <c r="H268" s="472">
        <f t="shared" si="21"/>
        <v>0</v>
      </c>
      <c r="I268" s="472">
        <f t="shared" si="22"/>
        <v>0</v>
      </c>
      <c r="J268" s="468">
        <f t="shared" si="23"/>
        <v>0</v>
      </c>
      <c r="K268" s="476">
        <f t="shared" si="24"/>
        <v>0</v>
      </c>
      <c r="L268" s="348"/>
    </row>
    <row r="269" s="455" customFormat="1" ht="19.95" customHeight="1" spans="1:12">
      <c r="A269" s="455">
        <v>2020802</v>
      </c>
      <c r="B269" s="469">
        <f t="shared" si="20"/>
        <v>7</v>
      </c>
      <c r="C269" s="470" t="s">
        <v>55</v>
      </c>
      <c r="D269" s="471">
        <v>0</v>
      </c>
      <c r="E269" s="471"/>
      <c r="F269" s="471">
        <v>0</v>
      </c>
      <c r="G269" s="471">
        <v>0</v>
      </c>
      <c r="H269" s="472">
        <f t="shared" si="21"/>
        <v>0</v>
      </c>
      <c r="I269" s="472">
        <f t="shared" si="22"/>
        <v>0</v>
      </c>
      <c r="J269" s="468">
        <f t="shared" si="23"/>
        <v>0</v>
      </c>
      <c r="K269" s="476">
        <f t="shared" si="24"/>
        <v>0</v>
      </c>
      <c r="L269" s="348"/>
    </row>
    <row r="270" s="455" customFormat="1" ht="19.95" customHeight="1" spans="1:12">
      <c r="A270" s="455">
        <v>2020803</v>
      </c>
      <c r="B270" s="469">
        <f t="shared" si="20"/>
        <v>7</v>
      </c>
      <c r="C270" s="470" t="s">
        <v>56</v>
      </c>
      <c r="D270" s="471">
        <v>0</v>
      </c>
      <c r="E270" s="471"/>
      <c r="F270" s="471">
        <v>0</v>
      </c>
      <c r="G270" s="471">
        <v>0</v>
      </c>
      <c r="H270" s="472">
        <f t="shared" si="21"/>
        <v>0</v>
      </c>
      <c r="I270" s="472">
        <f t="shared" si="22"/>
        <v>0</v>
      </c>
      <c r="J270" s="468">
        <f t="shared" si="23"/>
        <v>0</v>
      </c>
      <c r="K270" s="476">
        <f t="shared" si="24"/>
        <v>0</v>
      </c>
      <c r="L270" s="348"/>
    </row>
    <row r="271" s="455" customFormat="1" ht="19.95" customHeight="1" spans="1:12">
      <c r="A271" s="455">
        <v>2020850</v>
      </c>
      <c r="B271" s="469">
        <f t="shared" si="20"/>
        <v>7</v>
      </c>
      <c r="C271" s="470" t="s">
        <v>63</v>
      </c>
      <c r="D271" s="471">
        <v>0</v>
      </c>
      <c r="E271" s="471"/>
      <c r="F271" s="471">
        <v>0</v>
      </c>
      <c r="G271" s="471">
        <v>0</v>
      </c>
      <c r="H271" s="472">
        <f t="shared" si="21"/>
        <v>0</v>
      </c>
      <c r="I271" s="472">
        <f t="shared" si="22"/>
        <v>0</v>
      </c>
      <c r="J271" s="468">
        <f t="shared" si="23"/>
        <v>0</v>
      </c>
      <c r="K271" s="476">
        <f t="shared" si="24"/>
        <v>0</v>
      </c>
      <c r="L271" s="348"/>
    </row>
    <row r="272" s="455" customFormat="1" ht="19.95" customHeight="1" spans="1:12">
      <c r="A272" s="455">
        <v>2020899</v>
      </c>
      <c r="B272" s="469">
        <f t="shared" si="20"/>
        <v>7</v>
      </c>
      <c r="C272" s="470" t="s">
        <v>209</v>
      </c>
      <c r="D272" s="471">
        <v>0</v>
      </c>
      <c r="E272" s="471"/>
      <c r="F272" s="471">
        <v>0</v>
      </c>
      <c r="G272" s="471">
        <v>0</v>
      </c>
      <c r="H272" s="472">
        <f t="shared" si="21"/>
        <v>0</v>
      </c>
      <c r="I272" s="472">
        <f t="shared" si="22"/>
        <v>0</v>
      </c>
      <c r="J272" s="468">
        <f t="shared" si="23"/>
        <v>0</v>
      </c>
      <c r="K272" s="476">
        <f t="shared" si="24"/>
        <v>0</v>
      </c>
      <c r="L272" s="348"/>
    </row>
    <row r="273" s="455" customFormat="1" ht="19.95" customHeight="1" spans="1:12">
      <c r="A273" s="455">
        <v>20299</v>
      </c>
      <c r="B273" s="469">
        <f t="shared" si="20"/>
        <v>5</v>
      </c>
      <c r="C273" s="470" t="s">
        <v>210</v>
      </c>
      <c r="D273" s="471">
        <v>0</v>
      </c>
      <c r="E273" s="471">
        <v>0</v>
      </c>
      <c r="F273" s="471">
        <v>0</v>
      </c>
      <c r="G273" s="471">
        <v>0</v>
      </c>
      <c r="H273" s="472">
        <f t="shared" si="21"/>
        <v>0</v>
      </c>
      <c r="I273" s="472">
        <f t="shared" si="22"/>
        <v>0</v>
      </c>
      <c r="J273" s="468">
        <f t="shared" si="23"/>
        <v>0</v>
      </c>
      <c r="K273" s="476">
        <f t="shared" si="24"/>
        <v>0</v>
      </c>
      <c r="L273" s="348"/>
    </row>
    <row r="274" s="455" customFormat="1" ht="19.95" customHeight="1" spans="1:12">
      <c r="A274" s="455">
        <v>2029999</v>
      </c>
      <c r="B274" s="469">
        <f t="shared" si="20"/>
        <v>7</v>
      </c>
      <c r="C274" s="470" t="s">
        <v>211</v>
      </c>
      <c r="D274" s="471">
        <v>0</v>
      </c>
      <c r="E274" s="471">
        <v>0</v>
      </c>
      <c r="F274" s="471">
        <v>0</v>
      </c>
      <c r="G274" s="471">
        <v>0</v>
      </c>
      <c r="H274" s="472">
        <f t="shared" si="21"/>
        <v>0</v>
      </c>
      <c r="I274" s="472">
        <f t="shared" si="22"/>
        <v>0</v>
      </c>
      <c r="J274" s="468">
        <f t="shared" si="23"/>
        <v>0</v>
      </c>
      <c r="K274" s="476">
        <f t="shared" si="24"/>
        <v>0</v>
      </c>
      <c r="L274" s="348"/>
    </row>
    <row r="275" s="455" customFormat="1" ht="19.95" customHeight="1" spans="1:12">
      <c r="A275" s="455">
        <v>203</v>
      </c>
      <c r="B275" s="469">
        <f t="shared" si="20"/>
        <v>3</v>
      </c>
      <c r="C275" s="470" t="s">
        <v>212</v>
      </c>
      <c r="D275" s="471">
        <v>296</v>
      </c>
      <c r="E275" s="471">
        <v>287</v>
      </c>
      <c r="F275" s="471">
        <v>299</v>
      </c>
      <c r="G275" s="471">
        <v>299</v>
      </c>
      <c r="H275" s="472">
        <f t="shared" si="21"/>
        <v>104.18118466899</v>
      </c>
      <c r="I275" s="472">
        <f t="shared" si="22"/>
        <v>100</v>
      </c>
      <c r="J275" s="468">
        <f t="shared" si="23"/>
        <v>3</v>
      </c>
      <c r="K275" s="476">
        <f t="shared" si="24"/>
        <v>0.0101351351351351</v>
      </c>
      <c r="L275" s="348" t="s">
        <v>15</v>
      </c>
    </row>
    <row r="276" s="455" customFormat="1" ht="19.95" customHeight="1" spans="1:12">
      <c r="A276" s="455">
        <v>20301</v>
      </c>
      <c r="B276" s="469">
        <f t="shared" si="20"/>
        <v>5</v>
      </c>
      <c r="C276" s="470" t="s">
        <v>213</v>
      </c>
      <c r="D276" s="471">
        <v>0</v>
      </c>
      <c r="E276" s="471">
        <v>0</v>
      </c>
      <c r="F276" s="471">
        <v>0</v>
      </c>
      <c r="G276" s="471">
        <v>0</v>
      </c>
      <c r="H276" s="472">
        <f t="shared" si="21"/>
        <v>0</v>
      </c>
      <c r="I276" s="472">
        <f t="shared" si="22"/>
        <v>0</v>
      </c>
      <c r="J276" s="468">
        <f t="shared" si="23"/>
        <v>0</v>
      </c>
      <c r="K276" s="476">
        <f t="shared" si="24"/>
        <v>0</v>
      </c>
      <c r="L276" s="348"/>
    </row>
    <row r="277" s="455" customFormat="1" ht="19.95" customHeight="1" spans="1:12">
      <c r="A277" s="455">
        <v>2030101</v>
      </c>
      <c r="B277" s="469">
        <f t="shared" si="20"/>
        <v>7</v>
      </c>
      <c r="C277" s="470" t="s">
        <v>214</v>
      </c>
      <c r="D277" s="471">
        <v>0</v>
      </c>
      <c r="E277" s="471">
        <v>0</v>
      </c>
      <c r="F277" s="471">
        <v>0</v>
      </c>
      <c r="G277" s="471">
        <v>0</v>
      </c>
      <c r="H277" s="472">
        <f t="shared" si="21"/>
        <v>0</v>
      </c>
      <c r="I277" s="472">
        <f t="shared" si="22"/>
        <v>0</v>
      </c>
      <c r="J277" s="468">
        <f t="shared" si="23"/>
        <v>0</v>
      </c>
      <c r="K277" s="476">
        <f t="shared" si="24"/>
        <v>0</v>
      </c>
      <c r="L277" s="348"/>
    </row>
    <row r="278" s="455" customFormat="1" ht="19.95" customHeight="1" spans="1:12">
      <c r="A278" s="455">
        <v>2030102</v>
      </c>
      <c r="B278" s="469">
        <f t="shared" si="20"/>
        <v>7</v>
      </c>
      <c r="C278" s="470" t="s">
        <v>215</v>
      </c>
      <c r="D278" s="471">
        <v>0</v>
      </c>
      <c r="E278" s="471">
        <v>0</v>
      </c>
      <c r="F278" s="471">
        <v>0</v>
      </c>
      <c r="G278" s="471">
        <v>0</v>
      </c>
      <c r="H278" s="472">
        <f t="shared" si="21"/>
        <v>0</v>
      </c>
      <c r="I278" s="472">
        <f t="shared" si="22"/>
        <v>0</v>
      </c>
      <c r="J278" s="468">
        <f t="shared" si="23"/>
        <v>0</v>
      </c>
      <c r="K278" s="476">
        <f t="shared" si="24"/>
        <v>0</v>
      </c>
      <c r="L278" s="348"/>
    </row>
    <row r="279" s="455" customFormat="1" ht="19.95" customHeight="1" spans="1:12">
      <c r="A279" s="455">
        <v>2030199</v>
      </c>
      <c r="B279" s="469">
        <f t="shared" si="20"/>
        <v>7</v>
      </c>
      <c r="C279" s="470" t="s">
        <v>216</v>
      </c>
      <c r="D279" s="471">
        <v>0</v>
      </c>
      <c r="E279" s="471">
        <v>0</v>
      </c>
      <c r="F279" s="471">
        <v>0</v>
      </c>
      <c r="G279" s="471">
        <v>0</v>
      </c>
      <c r="H279" s="472">
        <f t="shared" si="21"/>
        <v>0</v>
      </c>
      <c r="I279" s="472">
        <f t="shared" si="22"/>
        <v>0</v>
      </c>
      <c r="J279" s="468">
        <f t="shared" si="23"/>
        <v>0</v>
      </c>
      <c r="K279" s="476">
        <f t="shared" si="24"/>
        <v>0</v>
      </c>
      <c r="L279" s="348"/>
    </row>
    <row r="280" s="455" customFormat="1" ht="19.95" customHeight="1" spans="1:12">
      <c r="A280" s="455">
        <v>20304</v>
      </c>
      <c r="B280" s="469">
        <f t="shared" si="20"/>
        <v>5</v>
      </c>
      <c r="C280" s="470" t="s">
        <v>217</v>
      </c>
      <c r="D280" s="471">
        <v>0</v>
      </c>
      <c r="E280" s="471">
        <v>0</v>
      </c>
      <c r="F280" s="471">
        <v>0</v>
      </c>
      <c r="G280" s="471">
        <v>0</v>
      </c>
      <c r="H280" s="472">
        <f t="shared" si="21"/>
        <v>0</v>
      </c>
      <c r="I280" s="472">
        <f t="shared" si="22"/>
        <v>0</v>
      </c>
      <c r="J280" s="468">
        <f t="shared" si="23"/>
        <v>0</v>
      </c>
      <c r="K280" s="476">
        <f t="shared" si="24"/>
        <v>0</v>
      </c>
      <c r="L280" s="348"/>
    </row>
    <row r="281" s="455" customFormat="1" ht="19.95" customHeight="1" spans="1:12">
      <c r="A281" s="455">
        <v>2030401</v>
      </c>
      <c r="B281" s="469">
        <f t="shared" si="20"/>
        <v>7</v>
      </c>
      <c r="C281" s="470" t="s">
        <v>218</v>
      </c>
      <c r="D281" s="471">
        <v>0</v>
      </c>
      <c r="E281" s="471">
        <v>0</v>
      </c>
      <c r="F281" s="471">
        <v>0</v>
      </c>
      <c r="G281" s="471">
        <v>0</v>
      </c>
      <c r="H281" s="472">
        <f t="shared" si="21"/>
        <v>0</v>
      </c>
      <c r="I281" s="472">
        <f t="shared" si="22"/>
        <v>0</v>
      </c>
      <c r="J281" s="468">
        <f t="shared" si="23"/>
        <v>0</v>
      </c>
      <c r="K281" s="476">
        <f t="shared" si="24"/>
        <v>0</v>
      </c>
      <c r="L281" s="348"/>
    </row>
    <row r="282" s="455" customFormat="1" ht="19.95" customHeight="1" spans="1:12">
      <c r="A282" s="455">
        <v>20305</v>
      </c>
      <c r="B282" s="469">
        <f t="shared" si="20"/>
        <v>5</v>
      </c>
      <c r="C282" s="470" t="s">
        <v>219</v>
      </c>
      <c r="D282" s="471">
        <v>0</v>
      </c>
      <c r="E282" s="471">
        <v>0</v>
      </c>
      <c r="F282" s="471">
        <v>0</v>
      </c>
      <c r="G282" s="471">
        <v>0</v>
      </c>
      <c r="H282" s="472">
        <f t="shared" si="21"/>
        <v>0</v>
      </c>
      <c r="I282" s="472">
        <f t="shared" si="22"/>
        <v>0</v>
      </c>
      <c r="J282" s="468">
        <f t="shared" si="23"/>
        <v>0</v>
      </c>
      <c r="K282" s="476">
        <f t="shared" si="24"/>
        <v>0</v>
      </c>
      <c r="L282" s="348"/>
    </row>
    <row r="283" s="455" customFormat="1" ht="19.95" customHeight="1" spans="1:12">
      <c r="A283" s="455">
        <v>2030501</v>
      </c>
      <c r="B283" s="469">
        <f t="shared" si="20"/>
        <v>7</v>
      </c>
      <c r="C283" s="470" t="s">
        <v>220</v>
      </c>
      <c r="D283" s="471">
        <v>0</v>
      </c>
      <c r="E283" s="471">
        <v>0</v>
      </c>
      <c r="F283" s="471">
        <v>0</v>
      </c>
      <c r="G283" s="471">
        <v>0</v>
      </c>
      <c r="H283" s="472">
        <f t="shared" si="21"/>
        <v>0</v>
      </c>
      <c r="I283" s="472">
        <f t="shared" si="22"/>
        <v>0</v>
      </c>
      <c r="J283" s="468">
        <f t="shared" si="23"/>
        <v>0</v>
      </c>
      <c r="K283" s="476">
        <f t="shared" si="24"/>
        <v>0</v>
      </c>
      <c r="L283" s="348"/>
    </row>
    <row r="284" s="455" customFormat="1" ht="19.95" customHeight="1" spans="1:12">
      <c r="A284" s="455">
        <v>20306</v>
      </c>
      <c r="B284" s="469">
        <f t="shared" si="20"/>
        <v>5</v>
      </c>
      <c r="C284" s="470" t="s">
        <v>221</v>
      </c>
      <c r="D284" s="471">
        <v>296</v>
      </c>
      <c r="E284" s="471">
        <v>287</v>
      </c>
      <c r="F284" s="471">
        <v>299</v>
      </c>
      <c r="G284" s="471">
        <v>299</v>
      </c>
      <c r="H284" s="472">
        <f t="shared" si="21"/>
        <v>104.18118466899</v>
      </c>
      <c r="I284" s="472">
        <f t="shared" si="22"/>
        <v>100</v>
      </c>
      <c r="J284" s="468">
        <f t="shared" si="23"/>
        <v>3</v>
      </c>
      <c r="K284" s="476">
        <f t="shared" si="24"/>
        <v>0.0101351351351351</v>
      </c>
      <c r="L284" s="348"/>
    </row>
    <row r="285" s="455" customFormat="1" ht="19.95" customHeight="1" spans="1:12">
      <c r="A285" s="455">
        <v>2030601</v>
      </c>
      <c r="B285" s="469">
        <f t="shared" si="20"/>
        <v>7</v>
      </c>
      <c r="C285" s="470" t="s">
        <v>222</v>
      </c>
      <c r="D285" s="471">
        <v>0</v>
      </c>
      <c r="E285" s="471">
        <v>0</v>
      </c>
      <c r="F285" s="471">
        <v>0</v>
      </c>
      <c r="G285" s="471">
        <v>0</v>
      </c>
      <c r="H285" s="472">
        <f t="shared" si="21"/>
        <v>0</v>
      </c>
      <c r="I285" s="472">
        <f t="shared" si="22"/>
        <v>0</v>
      </c>
      <c r="J285" s="468">
        <f t="shared" si="23"/>
        <v>0</v>
      </c>
      <c r="K285" s="476">
        <f t="shared" si="24"/>
        <v>0</v>
      </c>
      <c r="L285" s="348"/>
    </row>
    <row r="286" s="455" customFormat="1" ht="19.95" customHeight="1" spans="1:12">
      <c r="A286" s="455">
        <v>2030602</v>
      </c>
      <c r="B286" s="469">
        <f t="shared" si="20"/>
        <v>7</v>
      </c>
      <c r="C286" s="470" t="s">
        <v>223</v>
      </c>
      <c r="D286" s="471">
        <v>0</v>
      </c>
      <c r="E286" s="471">
        <v>0</v>
      </c>
      <c r="F286" s="471">
        <v>0</v>
      </c>
      <c r="G286" s="471">
        <v>0</v>
      </c>
      <c r="H286" s="472">
        <f t="shared" si="21"/>
        <v>0</v>
      </c>
      <c r="I286" s="472">
        <f t="shared" si="22"/>
        <v>0</v>
      </c>
      <c r="J286" s="468">
        <f t="shared" si="23"/>
        <v>0</v>
      </c>
      <c r="K286" s="476">
        <f t="shared" si="24"/>
        <v>0</v>
      </c>
      <c r="L286" s="348"/>
    </row>
    <row r="287" s="455" customFormat="1" ht="19.95" customHeight="1" spans="1:12">
      <c r="A287" s="455">
        <v>2030603</v>
      </c>
      <c r="B287" s="469">
        <f t="shared" si="20"/>
        <v>7</v>
      </c>
      <c r="C287" s="470" t="s">
        <v>224</v>
      </c>
      <c r="D287" s="471">
        <v>0</v>
      </c>
      <c r="E287" s="471">
        <v>0</v>
      </c>
      <c r="F287" s="471">
        <v>0</v>
      </c>
      <c r="G287" s="471">
        <v>0</v>
      </c>
      <c r="H287" s="472">
        <f t="shared" si="21"/>
        <v>0</v>
      </c>
      <c r="I287" s="472">
        <f t="shared" si="22"/>
        <v>0</v>
      </c>
      <c r="J287" s="468">
        <f t="shared" si="23"/>
        <v>0</v>
      </c>
      <c r="K287" s="476">
        <f t="shared" si="24"/>
        <v>0</v>
      </c>
      <c r="L287" s="348"/>
    </row>
    <row r="288" s="455" customFormat="1" ht="19.95" customHeight="1" spans="1:12">
      <c r="A288" s="455">
        <v>2030604</v>
      </c>
      <c r="B288" s="469">
        <f t="shared" si="20"/>
        <v>7</v>
      </c>
      <c r="C288" s="470" t="s">
        <v>225</v>
      </c>
      <c r="D288" s="471">
        <v>0</v>
      </c>
      <c r="E288" s="471">
        <v>0</v>
      </c>
      <c r="F288" s="471">
        <v>0</v>
      </c>
      <c r="G288" s="471">
        <v>0</v>
      </c>
      <c r="H288" s="472">
        <f t="shared" si="21"/>
        <v>0</v>
      </c>
      <c r="I288" s="472">
        <f t="shared" si="22"/>
        <v>0</v>
      </c>
      <c r="J288" s="468">
        <f t="shared" si="23"/>
        <v>0</v>
      </c>
      <c r="K288" s="476">
        <f t="shared" si="24"/>
        <v>0</v>
      </c>
      <c r="L288" s="348"/>
    </row>
    <row r="289" s="455" customFormat="1" ht="19.95" customHeight="1" spans="1:12">
      <c r="A289" s="455">
        <v>2030607</v>
      </c>
      <c r="B289" s="469">
        <f t="shared" si="20"/>
        <v>7</v>
      </c>
      <c r="C289" s="470" t="s">
        <v>226</v>
      </c>
      <c r="D289" s="471">
        <v>46</v>
      </c>
      <c r="E289" s="471">
        <v>0</v>
      </c>
      <c r="F289" s="471">
        <v>0</v>
      </c>
      <c r="G289" s="471">
        <v>0</v>
      </c>
      <c r="H289" s="472">
        <f t="shared" si="21"/>
        <v>0</v>
      </c>
      <c r="I289" s="472">
        <f t="shared" si="22"/>
        <v>0</v>
      </c>
      <c r="J289" s="468">
        <f t="shared" si="23"/>
        <v>-46</v>
      </c>
      <c r="K289" s="476">
        <f t="shared" si="24"/>
        <v>-1</v>
      </c>
      <c r="L289" s="348"/>
    </row>
    <row r="290" s="455" customFormat="1" ht="19.95" customHeight="1" spans="1:12">
      <c r="A290" s="455">
        <v>2030608</v>
      </c>
      <c r="B290" s="469">
        <f t="shared" si="20"/>
        <v>7</v>
      </c>
      <c r="C290" s="470" t="s">
        <v>227</v>
      </c>
      <c r="D290" s="471">
        <v>0</v>
      </c>
      <c r="E290" s="471">
        <v>0</v>
      </c>
      <c r="F290" s="471">
        <v>0</v>
      </c>
      <c r="G290" s="471">
        <v>0</v>
      </c>
      <c r="H290" s="472">
        <f t="shared" si="21"/>
        <v>0</v>
      </c>
      <c r="I290" s="472">
        <f t="shared" si="22"/>
        <v>0</v>
      </c>
      <c r="J290" s="468">
        <f t="shared" si="23"/>
        <v>0</v>
      </c>
      <c r="K290" s="476">
        <f t="shared" si="24"/>
        <v>0</v>
      </c>
      <c r="L290" s="348"/>
    </row>
    <row r="291" s="455" customFormat="1" ht="19.95" customHeight="1" spans="1:12">
      <c r="A291" s="455">
        <v>2030699</v>
      </c>
      <c r="B291" s="469">
        <f t="shared" si="20"/>
        <v>7</v>
      </c>
      <c r="C291" s="470" t="s">
        <v>228</v>
      </c>
      <c r="D291" s="471">
        <v>250</v>
      </c>
      <c r="E291" s="471">
        <v>287</v>
      </c>
      <c r="F291" s="471">
        <v>299</v>
      </c>
      <c r="G291" s="471">
        <v>299</v>
      </c>
      <c r="H291" s="472">
        <f t="shared" si="21"/>
        <v>104.18118466899</v>
      </c>
      <c r="I291" s="472">
        <f t="shared" si="22"/>
        <v>100</v>
      </c>
      <c r="J291" s="468">
        <f t="shared" si="23"/>
        <v>49</v>
      </c>
      <c r="K291" s="476">
        <f t="shared" si="24"/>
        <v>0.196</v>
      </c>
      <c r="L291" s="348"/>
    </row>
    <row r="292" s="455" customFormat="1" ht="19.95" customHeight="1" spans="1:12">
      <c r="A292" s="455">
        <v>20399</v>
      </c>
      <c r="B292" s="469">
        <f t="shared" si="20"/>
        <v>5</v>
      </c>
      <c r="C292" s="470" t="s">
        <v>229</v>
      </c>
      <c r="D292" s="471">
        <v>0</v>
      </c>
      <c r="E292" s="471">
        <v>0</v>
      </c>
      <c r="F292" s="471">
        <v>0</v>
      </c>
      <c r="G292" s="471">
        <v>0</v>
      </c>
      <c r="H292" s="472">
        <f t="shared" si="21"/>
        <v>0</v>
      </c>
      <c r="I292" s="472">
        <f t="shared" si="22"/>
        <v>0</v>
      </c>
      <c r="J292" s="468">
        <f t="shared" si="23"/>
        <v>0</v>
      </c>
      <c r="K292" s="476">
        <f t="shared" si="24"/>
        <v>0</v>
      </c>
      <c r="L292" s="348"/>
    </row>
    <row r="293" s="455" customFormat="1" ht="19.95" customHeight="1" spans="1:12">
      <c r="A293" s="455">
        <v>2039999</v>
      </c>
      <c r="B293" s="469">
        <f t="shared" si="20"/>
        <v>7</v>
      </c>
      <c r="C293" s="470" t="s">
        <v>230</v>
      </c>
      <c r="D293" s="471">
        <v>0</v>
      </c>
      <c r="E293" s="471">
        <v>0</v>
      </c>
      <c r="F293" s="471">
        <v>0</v>
      </c>
      <c r="G293" s="471">
        <v>0</v>
      </c>
      <c r="H293" s="472">
        <f t="shared" si="21"/>
        <v>0</v>
      </c>
      <c r="I293" s="472">
        <f t="shared" si="22"/>
        <v>0</v>
      </c>
      <c r="J293" s="468">
        <f t="shared" si="23"/>
        <v>0</v>
      </c>
      <c r="K293" s="476">
        <f t="shared" si="24"/>
        <v>0</v>
      </c>
      <c r="L293" s="348"/>
    </row>
    <row r="294" s="455" customFormat="1" ht="19.95" customHeight="1" spans="1:12">
      <c r="A294" s="455">
        <v>204</v>
      </c>
      <c r="B294" s="469">
        <f t="shared" si="20"/>
        <v>3</v>
      </c>
      <c r="C294" s="470" t="s">
        <v>231</v>
      </c>
      <c r="D294" s="471">
        <v>15817</v>
      </c>
      <c r="E294" s="471">
        <v>22093.07</v>
      </c>
      <c r="F294" s="471">
        <v>18691</v>
      </c>
      <c r="G294" s="471">
        <v>18691</v>
      </c>
      <c r="H294" s="472">
        <f t="shared" si="21"/>
        <v>84.6011894227466</v>
      </c>
      <c r="I294" s="472">
        <f t="shared" si="22"/>
        <v>100</v>
      </c>
      <c r="J294" s="468">
        <f t="shared" si="23"/>
        <v>2874</v>
      </c>
      <c r="K294" s="476">
        <f t="shared" si="24"/>
        <v>0.181703230701144</v>
      </c>
      <c r="L294" s="348"/>
    </row>
    <row r="295" s="455" customFormat="1" ht="19.95" customHeight="1" spans="1:12">
      <c r="A295" s="455">
        <v>20401</v>
      </c>
      <c r="B295" s="469">
        <f t="shared" si="20"/>
        <v>5</v>
      </c>
      <c r="C295" s="470" t="s">
        <v>232</v>
      </c>
      <c r="D295" s="471">
        <v>0</v>
      </c>
      <c r="E295" s="471">
        <v>0</v>
      </c>
      <c r="F295" s="471">
        <v>0</v>
      </c>
      <c r="G295" s="471">
        <v>0</v>
      </c>
      <c r="H295" s="472">
        <f t="shared" si="21"/>
        <v>0</v>
      </c>
      <c r="I295" s="472">
        <f t="shared" si="22"/>
        <v>0</v>
      </c>
      <c r="J295" s="468">
        <f t="shared" si="23"/>
        <v>0</v>
      </c>
      <c r="K295" s="476">
        <f t="shared" si="24"/>
        <v>0</v>
      </c>
      <c r="L295" s="348"/>
    </row>
    <row r="296" s="455" customFormat="1" ht="19.95" customHeight="1" spans="1:12">
      <c r="A296" s="455">
        <v>2040101</v>
      </c>
      <c r="B296" s="469">
        <f t="shared" si="20"/>
        <v>7</v>
      </c>
      <c r="C296" s="470" t="s">
        <v>233</v>
      </c>
      <c r="D296" s="471">
        <v>0</v>
      </c>
      <c r="E296" s="471">
        <v>0</v>
      </c>
      <c r="F296" s="471">
        <v>0</v>
      </c>
      <c r="G296" s="471">
        <v>0</v>
      </c>
      <c r="H296" s="472">
        <f t="shared" si="21"/>
        <v>0</v>
      </c>
      <c r="I296" s="472">
        <f t="shared" si="22"/>
        <v>0</v>
      </c>
      <c r="J296" s="468">
        <f t="shared" si="23"/>
        <v>0</v>
      </c>
      <c r="K296" s="476">
        <f t="shared" si="24"/>
        <v>0</v>
      </c>
      <c r="L296" s="348"/>
    </row>
    <row r="297" s="455" customFormat="1" ht="19.95" customHeight="1" spans="1:12">
      <c r="A297" s="455">
        <v>2040199</v>
      </c>
      <c r="B297" s="469">
        <f t="shared" si="20"/>
        <v>7</v>
      </c>
      <c r="C297" s="470" t="s">
        <v>234</v>
      </c>
      <c r="D297" s="471">
        <v>0</v>
      </c>
      <c r="E297" s="471">
        <v>0</v>
      </c>
      <c r="F297" s="471">
        <v>0</v>
      </c>
      <c r="G297" s="471">
        <v>0</v>
      </c>
      <c r="H297" s="472">
        <f t="shared" si="21"/>
        <v>0</v>
      </c>
      <c r="I297" s="472">
        <f t="shared" si="22"/>
        <v>0</v>
      </c>
      <c r="J297" s="468">
        <f t="shared" si="23"/>
        <v>0</v>
      </c>
      <c r="K297" s="476">
        <f t="shared" si="24"/>
        <v>0</v>
      </c>
      <c r="L297" s="348"/>
    </row>
    <row r="298" s="455" customFormat="1" ht="19.95" customHeight="1" spans="1:12">
      <c r="A298" s="455">
        <v>20402</v>
      </c>
      <c r="B298" s="469">
        <f t="shared" si="20"/>
        <v>5</v>
      </c>
      <c r="C298" s="470" t="s">
        <v>235</v>
      </c>
      <c r="D298" s="471">
        <v>3295</v>
      </c>
      <c r="E298" s="471">
        <v>5172.58</v>
      </c>
      <c r="F298" s="471">
        <v>2839</v>
      </c>
      <c r="G298" s="471">
        <v>2839</v>
      </c>
      <c r="H298" s="472">
        <f t="shared" si="21"/>
        <v>54.8855696770277</v>
      </c>
      <c r="I298" s="472">
        <f t="shared" si="22"/>
        <v>100</v>
      </c>
      <c r="J298" s="468">
        <f t="shared" si="23"/>
        <v>-456</v>
      </c>
      <c r="K298" s="476">
        <f t="shared" si="24"/>
        <v>-0.138391502276176</v>
      </c>
      <c r="L298" s="348"/>
    </row>
    <row r="299" s="455" customFormat="1" ht="19.95" customHeight="1" spans="1:12">
      <c r="A299" s="455">
        <v>2040201</v>
      </c>
      <c r="B299" s="469">
        <f t="shared" si="20"/>
        <v>7</v>
      </c>
      <c r="C299" s="470" t="s">
        <v>54</v>
      </c>
      <c r="D299" s="471">
        <v>0</v>
      </c>
      <c r="E299" s="471">
        <v>0</v>
      </c>
      <c r="F299" s="471">
        <v>0</v>
      </c>
      <c r="G299" s="471">
        <v>0</v>
      </c>
      <c r="H299" s="472">
        <f t="shared" si="21"/>
        <v>0</v>
      </c>
      <c r="I299" s="472">
        <f t="shared" si="22"/>
        <v>0</v>
      </c>
      <c r="J299" s="468">
        <f t="shared" si="23"/>
        <v>0</v>
      </c>
      <c r="K299" s="476">
        <f t="shared" si="24"/>
        <v>0</v>
      </c>
      <c r="L299" s="348"/>
    </row>
    <row r="300" s="455" customFormat="1" ht="19.95" customHeight="1" spans="1:12">
      <c r="A300" s="455">
        <v>2040202</v>
      </c>
      <c r="B300" s="469">
        <f t="shared" si="20"/>
        <v>7</v>
      </c>
      <c r="C300" s="470" t="s">
        <v>55</v>
      </c>
      <c r="D300" s="471">
        <v>2997</v>
      </c>
      <c r="E300" s="471">
        <v>4972.58</v>
      </c>
      <c r="F300" s="471">
        <v>2777</v>
      </c>
      <c r="G300" s="471">
        <v>2777</v>
      </c>
      <c r="H300" s="472">
        <f t="shared" si="21"/>
        <v>55.8462608947468</v>
      </c>
      <c r="I300" s="472">
        <f t="shared" si="22"/>
        <v>100</v>
      </c>
      <c r="J300" s="468">
        <f t="shared" si="23"/>
        <v>-220</v>
      </c>
      <c r="K300" s="476">
        <f t="shared" si="24"/>
        <v>-0.0734067400734067</v>
      </c>
      <c r="L300" s="348"/>
    </row>
    <row r="301" s="455" customFormat="1" ht="19.95" customHeight="1" spans="1:12">
      <c r="A301" s="455">
        <v>2040203</v>
      </c>
      <c r="B301" s="469">
        <f t="shared" si="20"/>
        <v>7</v>
      </c>
      <c r="C301" s="470" t="s">
        <v>56</v>
      </c>
      <c r="D301" s="471">
        <v>0</v>
      </c>
      <c r="E301" s="471">
        <v>0</v>
      </c>
      <c r="F301" s="471">
        <v>0</v>
      </c>
      <c r="G301" s="471">
        <v>0</v>
      </c>
      <c r="H301" s="472">
        <f t="shared" si="21"/>
        <v>0</v>
      </c>
      <c r="I301" s="472">
        <f t="shared" si="22"/>
        <v>0</v>
      </c>
      <c r="J301" s="468">
        <f t="shared" si="23"/>
        <v>0</v>
      </c>
      <c r="K301" s="476">
        <f t="shared" si="24"/>
        <v>0</v>
      </c>
      <c r="L301" s="348"/>
    </row>
    <row r="302" s="455" customFormat="1" ht="19.95" customHeight="1" spans="1:12">
      <c r="A302" s="455">
        <v>2040219</v>
      </c>
      <c r="B302" s="469">
        <f t="shared" si="20"/>
        <v>7</v>
      </c>
      <c r="C302" s="470" t="s">
        <v>95</v>
      </c>
      <c r="D302" s="471">
        <v>0</v>
      </c>
      <c r="E302" s="471">
        <v>0</v>
      </c>
      <c r="F302" s="471">
        <v>0</v>
      </c>
      <c r="G302" s="471">
        <v>0</v>
      </c>
      <c r="H302" s="472">
        <f t="shared" si="21"/>
        <v>0</v>
      </c>
      <c r="I302" s="472">
        <f t="shared" si="22"/>
        <v>0</v>
      </c>
      <c r="J302" s="468">
        <f t="shared" si="23"/>
        <v>0</v>
      </c>
      <c r="K302" s="476">
        <f t="shared" si="24"/>
        <v>0</v>
      </c>
      <c r="L302" s="348"/>
    </row>
    <row r="303" s="455" customFormat="1" ht="19.95" customHeight="1" spans="1:12">
      <c r="A303" s="455">
        <v>2040220</v>
      </c>
      <c r="B303" s="469">
        <f t="shared" si="20"/>
        <v>7</v>
      </c>
      <c r="C303" s="470" t="s">
        <v>236</v>
      </c>
      <c r="D303" s="471">
        <v>156</v>
      </c>
      <c r="E303" s="471">
        <v>200</v>
      </c>
      <c r="F303" s="471">
        <v>0</v>
      </c>
      <c r="G303" s="471">
        <v>0</v>
      </c>
      <c r="H303" s="472">
        <f t="shared" si="21"/>
        <v>0</v>
      </c>
      <c r="I303" s="472">
        <f t="shared" si="22"/>
        <v>0</v>
      </c>
      <c r="J303" s="468">
        <f t="shared" si="23"/>
        <v>-156</v>
      </c>
      <c r="K303" s="476">
        <f t="shared" si="24"/>
        <v>-1</v>
      </c>
      <c r="L303" s="348"/>
    </row>
    <row r="304" s="455" customFormat="1" ht="19.95" customHeight="1" spans="1:12">
      <c r="A304" s="455">
        <v>2040221</v>
      </c>
      <c r="B304" s="469">
        <f t="shared" si="20"/>
        <v>7</v>
      </c>
      <c r="C304" s="470" t="s">
        <v>237</v>
      </c>
      <c r="D304" s="471">
        <v>0</v>
      </c>
      <c r="E304" s="471">
        <v>0</v>
      </c>
      <c r="F304" s="471">
        <v>0</v>
      </c>
      <c r="G304" s="471">
        <v>0</v>
      </c>
      <c r="H304" s="472">
        <f t="shared" si="21"/>
        <v>0</v>
      </c>
      <c r="I304" s="472">
        <f t="shared" si="22"/>
        <v>0</v>
      </c>
      <c r="J304" s="468">
        <f t="shared" si="23"/>
        <v>0</v>
      </c>
      <c r="K304" s="476">
        <f t="shared" si="24"/>
        <v>0</v>
      </c>
      <c r="L304" s="348"/>
    </row>
    <row r="305" s="455" customFormat="1" ht="19.95" customHeight="1" spans="1:12">
      <c r="A305" s="455">
        <v>2040222</v>
      </c>
      <c r="B305" s="469">
        <f t="shared" si="20"/>
        <v>7</v>
      </c>
      <c r="C305" s="470" t="s">
        <v>238</v>
      </c>
      <c r="D305" s="471">
        <v>0</v>
      </c>
      <c r="E305" s="471">
        <v>0</v>
      </c>
      <c r="F305" s="471">
        <v>0</v>
      </c>
      <c r="G305" s="471">
        <v>0</v>
      </c>
      <c r="H305" s="472">
        <f t="shared" si="21"/>
        <v>0</v>
      </c>
      <c r="I305" s="472">
        <f t="shared" si="22"/>
        <v>0</v>
      </c>
      <c r="J305" s="468">
        <f t="shared" si="23"/>
        <v>0</v>
      </c>
      <c r="K305" s="476">
        <f t="shared" si="24"/>
        <v>0</v>
      </c>
      <c r="L305" s="348"/>
    </row>
    <row r="306" s="455" customFormat="1" ht="19.95" customHeight="1" spans="1:12">
      <c r="A306" s="455">
        <v>2040223</v>
      </c>
      <c r="B306" s="469">
        <f t="shared" si="20"/>
        <v>7</v>
      </c>
      <c r="C306" s="470" t="s">
        <v>239</v>
      </c>
      <c r="D306" s="471">
        <v>0</v>
      </c>
      <c r="E306" s="471">
        <v>0</v>
      </c>
      <c r="F306" s="471">
        <v>0</v>
      </c>
      <c r="G306" s="471">
        <v>0</v>
      </c>
      <c r="H306" s="472">
        <f t="shared" si="21"/>
        <v>0</v>
      </c>
      <c r="I306" s="472">
        <f t="shared" si="22"/>
        <v>0</v>
      </c>
      <c r="J306" s="468">
        <f t="shared" si="23"/>
        <v>0</v>
      </c>
      <c r="K306" s="476">
        <f t="shared" si="24"/>
        <v>0</v>
      </c>
      <c r="L306" s="348"/>
    </row>
    <row r="307" s="455" customFormat="1" ht="19.95" customHeight="1" spans="1:12">
      <c r="A307" s="455">
        <v>2040250</v>
      </c>
      <c r="B307" s="469">
        <f t="shared" si="20"/>
        <v>7</v>
      </c>
      <c r="C307" s="470" t="s">
        <v>63</v>
      </c>
      <c r="D307" s="471">
        <v>0</v>
      </c>
      <c r="E307" s="471">
        <v>0</v>
      </c>
      <c r="F307" s="471">
        <v>0</v>
      </c>
      <c r="G307" s="471">
        <v>0</v>
      </c>
      <c r="H307" s="472">
        <f t="shared" si="21"/>
        <v>0</v>
      </c>
      <c r="I307" s="472">
        <f t="shared" si="22"/>
        <v>0</v>
      </c>
      <c r="J307" s="468">
        <f t="shared" si="23"/>
        <v>0</v>
      </c>
      <c r="K307" s="476">
        <f t="shared" si="24"/>
        <v>0</v>
      </c>
      <c r="L307" s="348"/>
    </row>
    <row r="308" s="455" customFormat="1" ht="19.95" customHeight="1" spans="1:12">
      <c r="A308" s="455">
        <v>2040299</v>
      </c>
      <c r="B308" s="469">
        <f t="shared" si="20"/>
        <v>7</v>
      </c>
      <c r="C308" s="470" t="s">
        <v>240</v>
      </c>
      <c r="D308" s="471">
        <v>142</v>
      </c>
      <c r="E308" s="471">
        <v>0</v>
      </c>
      <c r="F308" s="471">
        <v>62</v>
      </c>
      <c r="G308" s="471">
        <v>62</v>
      </c>
      <c r="H308" s="472">
        <f t="shared" si="21"/>
        <v>0</v>
      </c>
      <c r="I308" s="472">
        <f t="shared" si="22"/>
        <v>100</v>
      </c>
      <c r="J308" s="468">
        <f t="shared" si="23"/>
        <v>-80</v>
      </c>
      <c r="K308" s="476">
        <f t="shared" si="24"/>
        <v>-0.563380281690141</v>
      </c>
      <c r="L308" s="348"/>
    </row>
    <row r="309" s="455" customFormat="1" ht="19.95" customHeight="1" spans="1:12">
      <c r="A309" s="455">
        <v>20403</v>
      </c>
      <c r="B309" s="469">
        <f t="shared" si="20"/>
        <v>5</v>
      </c>
      <c r="C309" s="470" t="s">
        <v>241</v>
      </c>
      <c r="D309" s="471">
        <v>0</v>
      </c>
      <c r="E309" s="471">
        <v>60</v>
      </c>
      <c r="F309" s="471">
        <v>90</v>
      </c>
      <c r="G309" s="471">
        <v>90</v>
      </c>
      <c r="H309" s="472">
        <f t="shared" si="21"/>
        <v>150</v>
      </c>
      <c r="I309" s="472">
        <f t="shared" si="22"/>
        <v>100</v>
      </c>
      <c r="J309" s="468">
        <f t="shared" si="23"/>
        <v>90</v>
      </c>
      <c r="K309" s="476">
        <f t="shared" si="24"/>
        <v>0</v>
      </c>
      <c r="L309" s="348"/>
    </row>
    <row r="310" s="455" customFormat="1" ht="19.95" customHeight="1" spans="1:12">
      <c r="A310" s="455">
        <v>2040301</v>
      </c>
      <c r="B310" s="469">
        <f t="shared" si="20"/>
        <v>7</v>
      </c>
      <c r="C310" s="470" t="s">
        <v>54</v>
      </c>
      <c r="D310" s="471">
        <v>0</v>
      </c>
      <c r="E310" s="471">
        <v>0</v>
      </c>
      <c r="F310" s="471">
        <v>0</v>
      </c>
      <c r="G310" s="471">
        <v>0</v>
      </c>
      <c r="H310" s="472">
        <f t="shared" si="21"/>
        <v>0</v>
      </c>
      <c r="I310" s="472">
        <f t="shared" si="22"/>
        <v>0</v>
      </c>
      <c r="J310" s="468">
        <f t="shared" si="23"/>
        <v>0</v>
      </c>
      <c r="K310" s="476">
        <f t="shared" si="24"/>
        <v>0</v>
      </c>
      <c r="L310" s="348"/>
    </row>
    <row r="311" s="455" customFormat="1" ht="19.95" customHeight="1" spans="1:12">
      <c r="A311" s="455">
        <v>2040302</v>
      </c>
      <c r="B311" s="469">
        <f t="shared" si="20"/>
        <v>7</v>
      </c>
      <c r="C311" s="470" t="s">
        <v>55</v>
      </c>
      <c r="D311" s="471">
        <v>0</v>
      </c>
      <c r="E311" s="471">
        <v>0</v>
      </c>
      <c r="F311" s="471">
        <v>0</v>
      </c>
      <c r="G311" s="471">
        <v>0</v>
      </c>
      <c r="H311" s="472">
        <f t="shared" si="21"/>
        <v>0</v>
      </c>
      <c r="I311" s="472">
        <f t="shared" si="22"/>
        <v>0</v>
      </c>
      <c r="J311" s="468">
        <f t="shared" si="23"/>
        <v>0</v>
      </c>
      <c r="K311" s="476">
        <f t="shared" si="24"/>
        <v>0</v>
      </c>
      <c r="L311" s="348"/>
    </row>
    <row r="312" s="455" customFormat="1" ht="19.95" customHeight="1" spans="1:12">
      <c r="A312" s="455">
        <v>2040303</v>
      </c>
      <c r="B312" s="469">
        <f t="shared" si="20"/>
        <v>7</v>
      </c>
      <c r="C312" s="470" t="s">
        <v>56</v>
      </c>
      <c r="D312" s="471">
        <v>0</v>
      </c>
      <c r="E312" s="471">
        <v>0</v>
      </c>
      <c r="F312" s="471">
        <v>0</v>
      </c>
      <c r="G312" s="471">
        <v>0</v>
      </c>
      <c r="H312" s="472">
        <f t="shared" si="21"/>
        <v>0</v>
      </c>
      <c r="I312" s="472">
        <f t="shared" si="22"/>
        <v>0</v>
      </c>
      <c r="J312" s="468">
        <f t="shared" si="23"/>
        <v>0</v>
      </c>
      <c r="K312" s="476">
        <f t="shared" si="24"/>
        <v>0</v>
      </c>
      <c r="L312" s="348"/>
    </row>
    <row r="313" s="455" customFormat="1" ht="19.95" customHeight="1" spans="1:12">
      <c r="A313" s="455">
        <v>2040304</v>
      </c>
      <c r="B313" s="469">
        <f t="shared" si="20"/>
        <v>7</v>
      </c>
      <c r="C313" s="470" t="s">
        <v>242</v>
      </c>
      <c r="D313" s="471">
        <v>0</v>
      </c>
      <c r="E313" s="471">
        <v>60</v>
      </c>
      <c r="F313" s="471">
        <v>90</v>
      </c>
      <c r="G313" s="471">
        <v>90</v>
      </c>
      <c r="H313" s="472">
        <f t="shared" si="21"/>
        <v>150</v>
      </c>
      <c r="I313" s="472">
        <f t="shared" si="22"/>
        <v>100</v>
      </c>
      <c r="J313" s="468">
        <f t="shared" si="23"/>
        <v>90</v>
      </c>
      <c r="K313" s="476">
        <f t="shared" si="24"/>
        <v>0</v>
      </c>
      <c r="L313" s="348"/>
    </row>
    <row r="314" s="455" customFormat="1" ht="19.95" customHeight="1" spans="1:12">
      <c r="A314" s="455">
        <v>2040350</v>
      </c>
      <c r="B314" s="469">
        <f t="shared" si="20"/>
        <v>7</v>
      </c>
      <c r="C314" s="470" t="s">
        <v>63</v>
      </c>
      <c r="D314" s="471">
        <v>0</v>
      </c>
      <c r="E314" s="471">
        <v>0</v>
      </c>
      <c r="F314" s="471">
        <v>0</v>
      </c>
      <c r="G314" s="471">
        <v>0</v>
      </c>
      <c r="H314" s="472">
        <f t="shared" si="21"/>
        <v>0</v>
      </c>
      <c r="I314" s="472">
        <f t="shared" si="22"/>
        <v>0</v>
      </c>
      <c r="J314" s="468">
        <f t="shared" si="23"/>
        <v>0</v>
      </c>
      <c r="K314" s="476">
        <f t="shared" si="24"/>
        <v>0</v>
      </c>
      <c r="L314" s="348"/>
    </row>
    <row r="315" s="455" customFormat="1" ht="19.95" customHeight="1" spans="1:12">
      <c r="A315" s="455">
        <v>2040399</v>
      </c>
      <c r="B315" s="469">
        <f t="shared" si="20"/>
        <v>7</v>
      </c>
      <c r="C315" s="470" t="s">
        <v>243</v>
      </c>
      <c r="D315" s="471">
        <v>0</v>
      </c>
      <c r="E315" s="471">
        <v>0</v>
      </c>
      <c r="F315" s="471">
        <v>0</v>
      </c>
      <c r="G315" s="471">
        <v>0</v>
      </c>
      <c r="H315" s="472">
        <f t="shared" si="21"/>
        <v>0</v>
      </c>
      <c r="I315" s="472">
        <f t="shared" si="22"/>
        <v>0</v>
      </c>
      <c r="J315" s="468">
        <f t="shared" si="23"/>
        <v>0</v>
      </c>
      <c r="K315" s="476">
        <f t="shared" si="24"/>
        <v>0</v>
      </c>
      <c r="L315" s="348"/>
    </row>
    <row r="316" s="455" customFormat="1" ht="19.95" customHeight="1" spans="1:12">
      <c r="A316" s="455">
        <v>20404</v>
      </c>
      <c r="B316" s="469">
        <f t="shared" si="20"/>
        <v>5</v>
      </c>
      <c r="C316" s="470" t="s">
        <v>244</v>
      </c>
      <c r="D316" s="471">
        <v>2539</v>
      </c>
      <c r="E316" s="471">
        <v>3732.75</v>
      </c>
      <c r="F316" s="471">
        <v>2491</v>
      </c>
      <c r="G316" s="471">
        <v>2491</v>
      </c>
      <c r="H316" s="472">
        <f t="shared" si="21"/>
        <v>66.7336414171857</v>
      </c>
      <c r="I316" s="472">
        <f t="shared" si="22"/>
        <v>100</v>
      </c>
      <c r="J316" s="468">
        <f t="shared" si="23"/>
        <v>-48</v>
      </c>
      <c r="K316" s="476">
        <f t="shared" si="24"/>
        <v>-0.018905080740449</v>
      </c>
      <c r="L316" s="348"/>
    </row>
    <row r="317" s="455" customFormat="1" ht="19.95" customHeight="1" spans="1:12">
      <c r="A317" s="455">
        <v>2040401</v>
      </c>
      <c r="B317" s="469">
        <f t="shared" si="20"/>
        <v>7</v>
      </c>
      <c r="C317" s="470" t="s">
        <v>54</v>
      </c>
      <c r="D317" s="471">
        <v>1673</v>
      </c>
      <c r="E317" s="471">
        <v>1561.85</v>
      </c>
      <c r="F317" s="471">
        <v>1393</v>
      </c>
      <c r="G317" s="471">
        <v>1393</v>
      </c>
      <c r="H317" s="472">
        <f t="shared" si="21"/>
        <v>89.1891026667094</v>
      </c>
      <c r="I317" s="472">
        <f t="shared" si="22"/>
        <v>100</v>
      </c>
      <c r="J317" s="468">
        <f t="shared" si="23"/>
        <v>-280</v>
      </c>
      <c r="K317" s="476">
        <f t="shared" si="24"/>
        <v>-0.167364016736402</v>
      </c>
      <c r="L317" s="348"/>
    </row>
    <row r="318" s="455" customFormat="1" ht="19.95" customHeight="1" spans="1:12">
      <c r="A318" s="455">
        <v>2040402</v>
      </c>
      <c r="B318" s="469">
        <f t="shared" si="20"/>
        <v>7</v>
      </c>
      <c r="C318" s="470" t="s">
        <v>55</v>
      </c>
      <c r="D318" s="471">
        <v>659</v>
      </c>
      <c r="E318" s="471">
        <v>1723.4</v>
      </c>
      <c r="F318" s="471">
        <v>1001</v>
      </c>
      <c r="G318" s="471">
        <v>1001</v>
      </c>
      <c r="H318" s="472">
        <f t="shared" si="21"/>
        <v>58.0828594638505</v>
      </c>
      <c r="I318" s="472">
        <f t="shared" si="22"/>
        <v>100</v>
      </c>
      <c r="J318" s="468">
        <f t="shared" si="23"/>
        <v>342</v>
      </c>
      <c r="K318" s="476">
        <f t="shared" si="24"/>
        <v>0.51896813353566</v>
      </c>
      <c r="L318" s="348"/>
    </row>
    <row r="319" s="455" customFormat="1" ht="19.95" customHeight="1" spans="1:12">
      <c r="A319" s="455">
        <v>2040403</v>
      </c>
      <c r="B319" s="469">
        <f t="shared" si="20"/>
        <v>7</v>
      </c>
      <c r="C319" s="470" t="s">
        <v>56</v>
      </c>
      <c r="D319" s="471">
        <v>0</v>
      </c>
      <c r="E319" s="471">
        <v>0</v>
      </c>
      <c r="F319" s="471">
        <v>0</v>
      </c>
      <c r="G319" s="471">
        <v>0</v>
      </c>
      <c r="H319" s="472">
        <f t="shared" si="21"/>
        <v>0</v>
      </c>
      <c r="I319" s="472">
        <f t="shared" si="22"/>
        <v>0</v>
      </c>
      <c r="J319" s="468">
        <f t="shared" si="23"/>
        <v>0</v>
      </c>
      <c r="K319" s="476">
        <f t="shared" si="24"/>
        <v>0</v>
      </c>
      <c r="L319" s="348"/>
    </row>
    <row r="320" s="455" customFormat="1" ht="19.95" customHeight="1" spans="1:12">
      <c r="A320" s="455">
        <v>2040409</v>
      </c>
      <c r="B320" s="469">
        <f t="shared" si="20"/>
        <v>7</v>
      </c>
      <c r="C320" s="470" t="s">
        <v>245</v>
      </c>
      <c r="D320" s="471">
        <v>0</v>
      </c>
      <c r="E320" s="471">
        <v>0</v>
      </c>
      <c r="F320" s="471">
        <v>0</v>
      </c>
      <c r="G320" s="471">
        <v>0</v>
      </c>
      <c r="H320" s="472">
        <f t="shared" si="21"/>
        <v>0</v>
      </c>
      <c r="I320" s="472">
        <f t="shared" si="22"/>
        <v>0</v>
      </c>
      <c r="J320" s="468">
        <f t="shared" si="23"/>
        <v>0</v>
      </c>
      <c r="K320" s="476">
        <f t="shared" si="24"/>
        <v>0</v>
      </c>
      <c r="L320" s="348"/>
    </row>
    <row r="321" s="455" customFormat="1" ht="19.95" customHeight="1" spans="1:12">
      <c r="A321" s="455">
        <v>2040410</v>
      </c>
      <c r="B321" s="469">
        <f t="shared" si="20"/>
        <v>7</v>
      </c>
      <c r="C321" s="470" t="s">
        <v>246</v>
      </c>
      <c r="D321" s="471">
        <v>18</v>
      </c>
      <c r="E321" s="471">
        <v>20</v>
      </c>
      <c r="F321" s="471">
        <v>20</v>
      </c>
      <c r="G321" s="471">
        <v>20</v>
      </c>
      <c r="H321" s="472">
        <f t="shared" si="21"/>
        <v>100</v>
      </c>
      <c r="I321" s="472">
        <f t="shared" si="22"/>
        <v>100</v>
      </c>
      <c r="J321" s="468">
        <f t="shared" si="23"/>
        <v>2</v>
      </c>
      <c r="K321" s="476">
        <f t="shared" si="24"/>
        <v>0.111111111111111</v>
      </c>
      <c r="L321" s="348"/>
    </row>
    <row r="322" s="455" customFormat="1" ht="19.95" customHeight="1" spans="1:12">
      <c r="A322" s="455">
        <v>2040450</v>
      </c>
      <c r="B322" s="469">
        <f t="shared" si="20"/>
        <v>7</v>
      </c>
      <c r="C322" s="470" t="s">
        <v>63</v>
      </c>
      <c r="D322" s="471">
        <v>0</v>
      </c>
      <c r="E322" s="471">
        <v>0</v>
      </c>
      <c r="F322" s="471">
        <v>0</v>
      </c>
      <c r="G322" s="471">
        <v>0</v>
      </c>
      <c r="H322" s="472">
        <f t="shared" si="21"/>
        <v>0</v>
      </c>
      <c r="I322" s="472">
        <f t="shared" si="22"/>
        <v>0</v>
      </c>
      <c r="J322" s="468">
        <f t="shared" si="23"/>
        <v>0</v>
      </c>
      <c r="K322" s="476">
        <f t="shared" si="24"/>
        <v>0</v>
      </c>
      <c r="L322" s="348"/>
    </row>
    <row r="323" s="455" customFormat="1" ht="19.95" customHeight="1" spans="1:12">
      <c r="A323" s="455">
        <v>2040499</v>
      </c>
      <c r="B323" s="469">
        <f t="shared" si="20"/>
        <v>7</v>
      </c>
      <c r="C323" s="470" t="s">
        <v>247</v>
      </c>
      <c r="D323" s="471">
        <v>189</v>
      </c>
      <c r="E323" s="471">
        <v>427.5</v>
      </c>
      <c r="F323" s="471">
        <v>77</v>
      </c>
      <c r="G323" s="471">
        <v>77</v>
      </c>
      <c r="H323" s="472">
        <f t="shared" si="21"/>
        <v>18.0116959064327</v>
      </c>
      <c r="I323" s="472">
        <f t="shared" si="22"/>
        <v>100</v>
      </c>
      <c r="J323" s="468">
        <f t="shared" si="23"/>
        <v>-112</v>
      </c>
      <c r="K323" s="476">
        <f t="shared" si="24"/>
        <v>-0.592592592592593</v>
      </c>
      <c r="L323" s="348"/>
    </row>
    <row r="324" s="455" customFormat="1" ht="19.95" customHeight="1" spans="1:12">
      <c r="A324" s="455">
        <v>20405</v>
      </c>
      <c r="B324" s="469">
        <f t="shared" si="20"/>
        <v>5</v>
      </c>
      <c r="C324" s="470" t="s">
        <v>248</v>
      </c>
      <c r="D324" s="471">
        <v>8575</v>
      </c>
      <c r="E324" s="471">
        <v>10940.57</v>
      </c>
      <c r="F324" s="471">
        <v>12062</v>
      </c>
      <c r="G324" s="471">
        <v>12062</v>
      </c>
      <c r="H324" s="472">
        <f t="shared" si="21"/>
        <v>110.250197201791</v>
      </c>
      <c r="I324" s="472">
        <f t="shared" si="22"/>
        <v>100</v>
      </c>
      <c r="J324" s="468">
        <f t="shared" si="23"/>
        <v>3487</v>
      </c>
      <c r="K324" s="476">
        <f t="shared" si="24"/>
        <v>0.4066472303207</v>
      </c>
      <c r="L324" s="348"/>
    </row>
    <row r="325" s="455" customFormat="1" ht="19.95" customHeight="1" spans="1:12">
      <c r="A325" s="455">
        <v>2040501</v>
      </c>
      <c r="B325" s="469">
        <f t="shared" si="20"/>
        <v>7</v>
      </c>
      <c r="C325" s="470" t="s">
        <v>54</v>
      </c>
      <c r="D325" s="471">
        <v>3373</v>
      </c>
      <c r="E325" s="471">
        <v>4137.24</v>
      </c>
      <c r="F325" s="471">
        <v>3163</v>
      </c>
      <c r="G325" s="471">
        <v>3163</v>
      </c>
      <c r="H325" s="472">
        <f t="shared" si="21"/>
        <v>76.451934139668</v>
      </c>
      <c r="I325" s="472">
        <f t="shared" si="22"/>
        <v>100</v>
      </c>
      <c r="J325" s="468">
        <f t="shared" si="23"/>
        <v>-210</v>
      </c>
      <c r="K325" s="476">
        <f t="shared" si="24"/>
        <v>-0.0622591165134895</v>
      </c>
      <c r="L325" s="348"/>
    </row>
    <row r="326" s="455" customFormat="1" ht="19.95" customHeight="1" spans="1:12">
      <c r="A326" s="455">
        <v>2040502</v>
      </c>
      <c r="B326" s="469">
        <f t="shared" ref="B326:B389" si="25">LEN(A326)</f>
        <v>7</v>
      </c>
      <c r="C326" s="470" t="s">
        <v>55</v>
      </c>
      <c r="D326" s="471">
        <v>4842</v>
      </c>
      <c r="E326" s="471">
        <v>6585.53</v>
      </c>
      <c r="F326" s="471">
        <v>4865</v>
      </c>
      <c r="G326" s="471">
        <v>4865</v>
      </c>
      <c r="H326" s="472">
        <f t="shared" ref="H326:H389" si="26">IFERROR(G326/E326%,0)</f>
        <v>73.8740845459667</v>
      </c>
      <c r="I326" s="472">
        <f t="shared" ref="I326:I389" si="27">IFERROR(G326/F326%,0)</f>
        <v>100</v>
      </c>
      <c r="J326" s="468">
        <f t="shared" ref="J326:J389" si="28">IFERROR(G326-D326,0)</f>
        <v>23</v>
      </c>
      <c r="K326" s="476">
        <f t="shared" ref="K326:K389" si="29">IFERROR(J326/D326*100%,0)</f>
        <v>0.00475010326311442</v>
      </c>
      <c r="L326" s="348"/>
    </row>
    <row r="327" s="455" customFormat="1" ht="19.95" customHeight="1" spans="1:12">
      <c r="A327" s="455">
        <v>2040503</v>
      </c>
      <c r="B327" s="469">
        <f t="shared" si="25"/>
        <v>7</v>
      </c>
      <c r="C327" s="470" t="s">
        <v>56</v>
      </c>
      <c r="D327" s="471">
        <v>0</v>
      </c>
      <c r="E327" s="471">
        <v>0</v>
      </c>
      <c r="F327" s="471">
        <v>0</v>
      </c>
      <c r="G327" s="471">
        <v>0</v>
      </c>
      <c r="H327" s="472">
        <f t="shared" si="26"/>
        <v>0</v>
      </c>
      <c r="I327" s="472">
        <f t="shared" si="27"/>
        <v>0</v>
      </c>
      <c r="J327" s="468">
        <f t="shared" si="28"/>
        <v>0</v>
      </c>
      <c r="K327" s="476">
        <f t="shared" si="29"/>
        <v>0</v>
      </c>
      <c r="L327" s="348"/>
    </row>
    <row r="328" s="455" customFormat="1" ht="19.95" customHeight="1" spans="1:12">
      <c r="A328" s="455">
        <v>2040504</v>
      </c>
      <c r="B328" s="469">
        <f t="shared" si="25"/>
        <v>7</v>
      </c>
      <c r="C328" s="470" t="s">
        <v>249</v>
      </c>
      <c r="D328" s="471">
        <v>0</v>
      </c>
      <c r="E328" s="471">
        <v>0</v>
      </c>
      <c r="F328" s="471">
        <v>0</v>
      </c>
      <c r="G328" s="471">
        <v>0</v>
      </c>
      <c r="H328" s="472">
        <f t="shared" si="26"/>
        <v>0</v>
      </c>
      <c r="I328" s="472">
        <f t="shared" si="27"/>
        <v>0</v>
      </c>
      <c r="J328" s="468">
        <f t="shared" si="28"/>
        <v>0</v>
      </c>
      <c r="K328" s="476">
        <f t="shared" si="29"/>
        <v>0</v>
      </c>
      <c r="L328" s="348"/>
    </row>
    <row r="329" s="455" customFormat="1" ht="19.95" customHeight="1" spans="1:12">
      <c r="A329" s="455">
        <v>2040505</v>
      </c>
      <c r="B329" s="469">
        <f t="shared" si="25"/>
        <v>7</v>
      </c>
      <c r="C329" s="470" t="s">
        <v>250</v>
      </c>
      <c r="D329" s="471">
        <v>0</v>
      </c>
      <c r="E329" s="471">
        <v>0</v>
      </c>
      <c r="F329" s="471">
        <v>0</v>
      </c>
      <c r="G329" s="471">
        <v>0</v>
      </c>
      <c r="H329" s="472">
        <f t="shared" si="26"/>
        <v>0</v>
      </c>
      <c r="I329" s="472">
        <f t="shared" si="27"/>
        <v>0</v>
      </c>
      <c r="J329" s="468">
        <f t="shared" si="28"/>
        <v>0</v>
      </c>
      <c r="K329" s="476">
        <f t="shared" si="29"/>
        <v>0</v>
      </c>
      <c r="L329" s="348"/>
    </row>
    <row r="330" s="455" customFormat="1" ht="19.95" customHeight="1" spans="1:12">
      <c r="A330" s="455">
        <v>2040506</v>
      </c>
      <c r="B330" s="469">
        <f t="shared" si="25"/>
        <v>7</v>
      </c>
      <c r="C330" s="470" t="s">
        <v>251</v>
      </c>
      <c r="D330" s="471">
        <v>0</v>
      </c>
      <c r="E330" s="471">
        <v>0</v>
      </c>
      <c r="F330" s="471">
        <v>4000</v>
      </c>
      <c r="G330" s="471">
        <v>4000</v>
      </c>
      <c r="H330" s="472">
        <f t="shared" si="26"/>
        <v>0</v>
      </c>
      <c r="I330" s="472">
        <f t="shared" si="27"/>
        <v>100</v>
      </c>
      <c r="J330" s="468">
        <f t="shared" si="28"/>
        <v>4000</v>
      </c>
      <c r="K330" s="476">
        <f t="shared" si="29"/>
        <v>0</v>
      </c>
      <c r="L330" s="348"/>
    </row>
    <row r="331" s="455" customFormat="1" ht="19.95" customHeight="1" spans="1:12">
      <c r="A331" s="455">
        <v>2040550</v>
      </c>
      <c r="B331" s="469">
        <f t="shared" si="25"/>
        <v>7</v>
      </c>
      <c r="C331" s="470" t="s">
        <v>63</v>
      </c>
      <c r="D331" s="471">
        <v>0</v>
      </c>
      <c r="E331" s="471">
        <v>0</v>
      </c>
      <c r="F331" s="471">
        <v>0</v>
      </c>
      <c r="G331" s="471">
        <v>0</v>
      </c>
      <c r="H331" s="472">
        <f t="shared" si="26"/>
        <v>0</v>
      </c>
      <c r="I331" s="472">
        <f t="shared" si="27"/>
        <v>0</v>
      </c>
      <c r="J331" s="468">
        <f t="shared" si="28"/>
        <v>0</v>
      </c>
      <c r="K331" s="476">
        <f t="shared" si="29"/>
        <v>0</v>
      </c>
      <c r="L331" s="348"/>
    </row>
    <row r="332" s="455" customFormat="1" ht="19.95" customHeight="1" spans="1:12">
      <c r="A332" s="455">
        <v>2040599</v>
      </c>
      <c r="B332" s="469">
        <f t="shared" si="25"/>
        <v>7</v>
      </c>
      <c r="C332" s="470" t="s">
        <v>252</v>
      </c>
      <c r="D332" s="471">
        <v>360</v>
      </c>
      <c r="E332" s="471">
        <v>217.8</v>
      </c>
      <c r="F332" s="471">
        <v>34</v>
      </c>
      <c r="G332" s="471">
        <v>34</v>
      </c>
      <c r="H332" s="472">
        <f t="shared" si="26"/>
        <v>15.6106519742883</v>
      </c>
      <c r="I332" s="472">
        <f t="shared" si="27"/>
        <v>100</v>
      </c>
      <c r="J332" s="468">
        <f t="shared" si="28"/>
        <v>-326</v>
      </c>
      <c r="K332" s="476">
        <f t="shared" si="29"/>
        <v>-0.905555555555556</v>
      </c>
      <c r="L332" s="348"/>
    </row>
    <row r="333" s="455" customFormat="1" ht="19.95" customHeight="1" spans="1:12">
      <c r="A333" s="455">
        <v>20406</v>
      </c>
      <c r="B333" s="469">
        <f t="shared" si="25"/>
        <v>5</v>
      </c>
      <c r="C333" s="470" t="s">
        <v>253</v>
      </c>
      <c r="D333" s="471">
        <v>1408</v>
      </c>
      <c r="E333" s="471">
        <v>2187.17</v>
      </c>
      <c r="F333" s="471">
        <v>1209</v>
      </c>
      <c r="G333" s="471">
        <v>1209</v>
      </c>
      <c r="H333" s="472">
        <f t="shared" si="26"/>
        <v>55.2769103453321</v>
      </c>
      <c r="I333" s="472">
        <f t="shared" si="27"/>
        <v>100</v>
      </c>
      <c r="J333" s="468">
        <f t="shared" si="28"/>
        <v>-199</v>
      </c>
      <c r="K333" s="476">
        <f t="shared" si="29"/>
        <v>-0.141335227272727</v>
      </c>
      <c r="L333" s="348"/>
    </row>
    <row r="334" s="455" customFormat="1" ht="19.95" customHeight="1" spans="1:12">
      <c r="A334" s="455">
        <v>2040601</v>
      </c>
      <c r="B334" s="469">
        <f t="shared" si="25"/>
        <v>7</v>
      </c>
      <c r="C334" s="470" t="s">
        <v>54</v>
      </c>
      <c r="D334" s="471">
        <v>907</v>
      </c>
      <c r="E334" s="471">
        <v>840.08</v>
      </c>
      <c r="F334" s="471">
        <v>792</v>
      </c>
      <c r="G334" s="471">
        <v>792</v>
      </c>
      <c r="H334" s="472">
        <f t="shared" si="26"/>
        <v>94.2767355489953</v>
      </c>
      <c r="I334" s="472">
        <f t="shared" si="27"/>
        <v>100</v>
      </c>
      <c r="J334" s="468">
        <f t="shared" si="28"/>
        <v>-115</v>
      </c>
      <c r="K334" s="476">
        <f t="shared" si="29"/>
        <v>-0.126791620727674</v>
      </c>
      <c r="L334" s="348"/>
    </row>
    <row r="335" s="455" customFormat="1" ht="19.95" customHeight="1" spans="1:12">
      <c r="A335" s="455">
        <v>2040602</v>
      </c>
      <c r="B335" s="469">
        <f t="shared" si="25"/>
        <v>7</v>
      </c>
      <c r="C335" s="470" t="s">
        <v>55</v>
      </c>
      <c r="D335" s="471">
        <v>32</v>
      </c>
      <c r="E335" s="471">
        <v>30.82</v>
      </c>
      <c r="F335" s="471">
        <v>29</v>
      </c>
      <c r="G335" s="471">
        <v>29</v>
      </c>
      <c r="H335" s="472">
        <f t="shared" si="26"/>
        <v>94.0947436729396</v>
      </c>
      <c r="I335" s="472">
        <f t="shared" si="27"/>
        <v>100</v>
      </c>
      <c r="J335" s="468">
        <f t="shared" si="28"/>
        <v>-3</v>
      </c>
      <c r="K335" s="476">
        <f t="shared" si="29"/>
        <v>-0.09375</v>
      </c>
      <c r="L335" s="348"/>
    </row>
    <row r="336" s="455" customFormat="1" ht="19.95" customHeight="1" spans="1:12">
      <c r="A336" s="455">
        <v>2040603</v>
      </c>
      <c r="B336" s="469">
        <f t="shared" si="25"/>
        <v>7</v>
      </c>
      <c r="C336" s="470" t="s">
        <v>56</v>
      </c>
      <c r="D336" s="471">
        <v>0</v>
      </c>
      <c r="E336" s="471">
        <v>0</v>
      </c>
      <c r="F336" s="471">
        <v>0</v>
      </c>
      <c r="G336" s="471">
        <v>0</v>
      </c>
      <c r="H336" s="472">
        <f t="shared" si="26"/>
        <v>0</v>
      </c>
      <c r="I336" s="472">
        <f t="shared" si="27"/>
        <v>0</v>
      </c>
      <c r="J336" s="468">
        <f t="shared" si="28"/>
        <v>0</v>
      </c>
      <c r="K336" s="476">
        <f t="shared" si="29"/>
        <v>0</v>
      </c>
      <c r="L336" s="348"/>
    </row>
    <row r="337" s="455" customFormat="1" ht="19.95" customHeight="1" spans="1:12">
      <c r="A337" s="455">
        <v>2040604</v>
      </c>
      <c r="B337" s="469">
        <f t="shared" si="25"/>
        <v>7</v>
      </c>
      <c r="C337" s="470" t="s">
        <v>254</v>
      </c>
      <c r="D337" s="471">
        <v>78</v>
      </c>
      <c r="E337" s="471">
        <v>179.3</v>
      </c>
      <c r="F337" s="471">
        <v>82</v>
      </c>
      <c r="G337" s="471">
        <v>82</v>
      </c>
      <c r="H337" s="472">
        <f t="shared" si="26"/>
        <v>45.7334076965979</v>
      </c>
      <c r="I337" s="472">
        <f t="shared" si="27"/>
        <v>100</v>
      </c>
      <c r="J337" s="468">
        <f t="shared" si="28"/>
        <v>4</v>
      </c>
      <c r="K337" s="476">
        <f t="shared" si="29"/>
        <v>0.0512820512820513</v>
      </c>
      <c r="L337" s="348"/>
    </row>
    <row r="338" s="455" customFormat="1" ht="19.95" customHeight="1" spans="1:12">
      <c r="A338" s="455">
        <v>2040605</v>
      </c>
      <c r="B338" s="469">
        <f t="shared" si="25"/>
        <v>7</v>
      </c>
      <c r="C338" s="470" t="s">
        <v>255</v>
      </c>
      <c r="D338" s="471">
        <v>3</v>
      </c>
      <c r="E338" s="471">
        <v>17</v>
      </c>
      <c r="F338" s="471">
        <v>12</v>
      </c>
      <c r="G338" s="471">
        <v>12</v>
      </c>
      <c r="H338" s="472">
        <f t="shared" si="26"/>
        <v>70.5882352941176</v>
      </c>
      <c r="I338" s="472">
        <f t="shared" si="27"/>
        <v>100</v>
      </c>
      <c r="J338" s="468">
        <f t="shared" si="28"/>
        <v>9</v>
      </c>
      <c r="K338" s="476">
        <f t="shared" si="29"/>
        <v>3</v>
      </c>
      <c r="L338" s="348"/>
    </row>
    <row r="339" s="455" customFormat="1" ht="19.95" customHeight="1" spans="1:12">
      <c r="A339" s="455">
        <v>2040606</v>
      </c>
      <c r="B339" s="469">
        <f t="shared" si="25"/>
        <v>7</v>
      </c>
      <c r="C339" s="470" t="s">
        <v>256</v>
      </c>
      <c r="D339" s="471">
        <v>0</v>
      </c>
      <c r="E339" s="471">
        <v>0</v>
      </c>
      <c r="F339" s="471">
        <v>0</v>
      </c>
      <c r="G339" s="471">
        <v>0</v>
      </c>
      <c r="H339" s="472">
        <f t="shared" si="26"/>
        <v>0</v>
      </c>
      <c r="I339" s="472">
        <f t="shared" si="27"/>
        <v>0</v>
      </c>
      <c r="J339" s="468">
        <f t="shared" si="28"/>
        <v>0</v>
      </c>
      <c r="K339" s="476">
        <f t="shared" si="29"/>
        <v>0</v>
      </c>
      <c r="L339" s="348"/>
    </row>
    <row r="340" s="455" customFormat="1" ht="19.95" customHeight="1" spans="1:12">
      <c r="A340" s="455">
        <v>2040607</v>
      </c>
      <c r="B340" s="469">
        <f t="shared" si="25"/>
        <v>7</v>
      </c>
      <c r="C340" s="470" t="s">
        <v>257</v>
      </c>
      <c r="D340" s="471">
        <v>77</v>
      </c>
      <c r="E340" s="471">
        <v>149.37</v>
      </c>
      <c r="F340" s="471">
        <v>16</v>
      </c>
      <c r="G340" s="471">
        <v>16</v>
      </c>
      <c r="H340" s="472">
        <f t="shared" si="26"/>
        <v>10.7116556202718</v>
      </c>
      <c r="I340" s="472">
        <f t="shared" si="27"/>
        <v>100</v>
      </c>
      <c r="J340" s="468">
        <f t="shared" si="28"/>
        <v>-61</v>
      </c>
      <c r="K340" s="476">
        <f t="shared" si="29"/>
        <v>-0.792207792207792</v>
      </c>
      <c r="L340" s="348"/>
    </row>
    <row r="341" s="455" customFormat="1" ht="19.95" customHeight="1" spans="1:12">
      <c r="A341" s="455">
        <v>2040608</v>
      </c>
      <c r="B341" s="469">
        <f t="shared" si="25"/>
        <v>7</v>
      </c>
      <c r="C341" s="470" t="s">
        <v>258</v>
      </c>
      <c r="D341" s="471">
        <v>0</v>
      </c>
      <c r="E341" s="471">
        <v>0</v>
      </c>
      <c r="F341" s="471">
        <v>0</v>
      </c>
      <c r="G341" s="471">
        <v>0</v>
      </c>
      <c r="H341" s="472">
        <f t="shared" si="26"/>
        <v>0</v>
      </c>
      <c r="I341" s="472">
        <f t="shared" si="27"/>
        <v>0</v>
      </c>
      <c r="J341" s="468">
        <f t="shared" si="28"/>
        <v>0</v>
      </c>
      <c r="K341" s="476">
        <f t="shared" si="29"/>
        <v>0</v>
      </c>
      <c r="L341" s="348"/>
    </row>
    <row r="342" s="455" customFormat="1" ht="19.95" customHeight="1" spans="1:12">
      <c r="A342" s="455">
        <v>2040610</v>
      </c>
      <c r="B342" s="469">
        <f t="shared" si="25"/>
        <v>7</v>
      </c>
      <c r="C342" s="470" t="s">
        <v>259</v>
      </c>
      <c r="D342" s="471">
        <v>11</v>
      </c>
      <c r="E342" s="471">
        <v>15</v>
      </c>
      <c r="F342" s="471">
        <v>8</v>
      </c>
      <c r="G342" s="471">
        <v>8</v>
      </c>
      <c r="H342" s="472">
        <f t="shared" si="26"/>
        <v>53.3333333333333</v>
      </c>
      <c r="I342" s="472">
        <f t="shared" si="27"/>
        <v>100</v>
      </c>
      <c r="J342" s="468">
        <f t="shared" si="28"/>
        <v>-3</v>
      </c>
      <c r="K342" s="476">
        <f t="shared" si="29"/>
        <v>-0.272727272727273</v>
      </c>
      <c r="L342" s="348"/>
    </row>
    <row r="343" s="455" customFormat="1" ht="19.95" customHeight="1" spans="1:12">
      <c r="A343" s="455">
        <v>2040612</v>
      </c>
      <c r="B343" s="469">
        <f t="shared" si="25"/>
        <v>7</v>
      </c>
      <c r="C343" s="470" t="s">
        <v>260</v>
      </c>
      <c r="D343" s="471">
        <v>300</v>
      </c>
      <c r="E343" s="471">
        <v>955.6</v>
      </c>
      <c r="F343" s="471">
        <v>269</v>
      </c>
      <c r="G343" s="471">
        <v>269</v>
      </c>
      <c r="H343" s="472">
        <f t="shared" si="26"/>
        <v>28.1498534951863</v>
      </c>
      <c r="I343" s="472">
        <f t="shared" si="27"/>
        <v>100</v>
      </c>
      <c r="J343" s="468">
        <f t="shared" si="28"/>
        <v>-31</v>
      </c>
      <c r="K343" s="476">
        <f t="shared" si="29"/>
        <v>-0.103333333333333</v>
      </c>
      <c r="L343" s="348"/>
    </row>
    <row r="344" s="455" customFormat="1" ht="19.95" customHeight="1" spans="1:12">
      <c r="A344" s="455">
        <v>2040613</v>
      </c>
      <c r="B344" s="469">
        <f t="shared" si="25"/>
        <v>7</v>
      </c>
      <c r="C344" s="470" t="s">
        <v>95</v>
      </c>
      <c r="D344" s="471">
        <v>0</v>
      </c>
      <c r="E344" s="471">
        <v>0</v>
      </c>
      <c r="F344" s="471">
        <v>0</v>
      </c>
      <c r="G344" s="471">
        <v>0</v>
      </c>
      <c r="H344" s="472">
        <f t="shared" si="26"/>
        <v>0</v>
      </c>
      <c r="I344" s="472">
        <f t="shared" si="27"/>
        <v>0</v>
      </c>
      <c r="J344" s="468">
        <f t="shared" si="28"/>
        <v>0</v>
      </c>
      <c r="K344" s="476">
        <f t="shared" si="29"/>
        <v>0</v>
      </c>
      <c r="L344" s="348"/>
    </row>
    <row r="345" s="455" customFormat="1" ht="19.95" customHeight="1" spans="1:12">
      <c r="A345" s="455">
        <v>2040650</v>
      </c>
      <c r="B345" s="469">
        <f t="shared" si="25"/>
        <v>7</v>
      </c>
      <c r="C345" s="470" t="s">
        <v>63</v>
      </c>
      <c r="D345" s="471">
        <v>0</v>
      </c>
      <c r="E345" s="471">
        <v>0</v>
      </c>
      <c r="F345" s="471">
        <v>1</v>
      </c>
      <c r="G345" s="471">
        <v>1</v>
      </c>
      <c r="H345" s="472">
        <f t="shared" si="26"/>
        <v>0</v>
      </c>
      <c r="I345" s="472">
        <f t="shared" si="27"/>
        <v>100</v>
      </c>
      <c r="J345" s="468">
        <f t="shared" si="28"/>
        <v>1</v>
      </c>
      <c r="K345" s="476">
        <f t="shared" si="29"/>
        <v>0</v>
      </c>
      <c r="L345" s="348"/>
    </row>
    <row r="346" s="455" customFormat="1" ht="19.95" customHeight="1" spans="1:12">
      <c r="A346" s="455">
        <v>2040699</v>
      </c>
      <c r="B346" s="469">
        <f t="shared" si="25"/>
        <v>7</v>
      </c>
      <c r="C346" s="470" t="s">
        <v>261</v>
      </c>
      <c r="D346" s="471">
        <v>0</v>
      </c>
      <c r="E346" s="471">
        <v>0</v>
      </c>
      <c r="F346" s="471">
        <v>0</v>
      </c>
      <c r="G346" s="471">
        <v>0</v>
      </c>
      <c r="H346" s="472">
        <f t="shared" si="26"/>
        <v>0</v>
      </c>
      <c r="I346" s="472">
        <f t="shared" si="27"/>
        <v>0</v>
      </c>
      <c r="J346" s="468">
        <f t="shared" si="28"/>
        <v>0</v>
      </c>
      <c r="K346" s="476">
        <f t="shared" si="29"/>
        <v>0</v>
      </c>
      <c r="L346" s="348"/>
    </row>
    <row r="347" s="455" customFormat="1" ht="19.95" customHeight="1" spans="1:12">
      <c r="A347" s="455">
        <v>20407</v>
      </c>
      <c r="B347" s="469">
        <f t="shared" si="25"/>
        <v>5</v>
      </c>
      <c r="C347" s="470" t="s">
        <v>262</v>
      </c>
      <c r="D347" s="471">
        <v>0</v>
      </c>
      <c r="E347" s="471">
        <v>0</v>
      </c>
      <c r="F347" s="471">
        <v>0</v>
      </c>
      <c r="G347" s="471">
        <v>0</v>
      </c>
      <c r="H347" s="472">
        <f t="shared" si="26"/>
        <v>0</v>
      </c>
      <c r="I347" s="472">
        <f t="shared" si="27"/>
        <v>0</v>
      </c>
      <c r="J347" s="468">
        <f t="shared" si="28"/>
        <v>0</v>
      </c>
      <c r="K347" s="476">
        <f t="shared" si="29"/>
        <v>0</v>
      </c>
      <c r="L347" s="348"/>
    </row>
    <row r="348" s="455" customFormat="1" ht="19.95" customHeight="1" spans="1:12">
      <c r="A348" s="455">
        <v>2040701</v>
      </c>
      <c r="B348" s="469">
        <f t="shared" si="25"/>
        <v>7</v>
      </c>
      <c r="C348" s="470" t="s">
        <v>54</v>
      </c>
      <c r="D348" s="471">
        <v>0</v>
      </c>
      <c r="E348" s="471">
        <v>0</v>
      </c>
      <c r="F348" s="471">
        <v>0</v>
      </c>
      <c r="G348" s="471">
        <v>0</v>
      </c>
      <c r="H348" s="472">
        <f t="shared" si="26"/>
        <v>0</v>
      </c>
      <c r="I348" s="472">
        <f t="shared" si="27"/>
        <v>0</v>
      </c>
      <c r="J348" s="468">
        <f t="shared" si="28"/>
        <v>0</v>
      </c>
      <c r="K348" s="476">
        <f t="shared" si="29"/>
        <v>0</v>
      </c>
      <c r="L348" s="348"/>
    </row>
    <row r="349" s="455" customFormat="1" ht="19.95" customHeight="1" spans="1:12">
      <c r="A349" s="455">
        <v>2040702</v>
      </c>
      <c r="B349" s="469">
        <f t="shared" si="25"/>
        <v>7</v>
      </c>
      <c r="C349" s="470" t="s">
        <v>55</v>
      </c>
      <c r="D349" s="471">
        <v>0</v>
      </c>
      <c r="E349" s="471">
        <v>0</v>
      </c>
      <c r="F349" s="471">
        <v>0</v>
      </c>
      <c r="G349" s="471">
        <v>0</v>
      </c>
      <c r="H349" s="472">
        <f t="shared" si="26"/>
        <v>0</v>
      </c>
      <c r="I349" s="472">
        <f t="shared" si="27"/>
        <v>0</v>
      </c>
      <c r="J349" s="468">
        <f t="shared" si="28"/>
        <v>0</v>
      </c>
      <c r="K349" s="476">
        <f t="shared" si="29"/>
        <v>0</v>
      </c>
      <c r="L349" s="348"/>
    </row>
    <row r="350" s="455" customFormat="1" ht="19.95" customHeight="1" spans="1:12">
      <c r="A350" s="455">
        <v>2040703</v>
      </c>
      <c r="B350" s="469">
        <f t="shared" si="25"/>
        <v>7</v>
      </c>
      <c r="C350" s="470" t="s">
        <v>56</v>
      </c>
      <c r="D350" s="471">
        <v>0</v>
      </c>
      <c r="E350" s="471">
        <v>0</v>
      </c>
      <c r="F350" s="471">
        <v>0</v>
      </c>
      <c r="G350" s="471">
        <v>0</v>
      </c>
      <c r="H350" s="472">
        <f t="shared" si="26"/>
        <v>0</v>
      </c>
      <c r="I350" s="472">
        <f t="shared" si="27"/>
        <v>0</v>
      </c>
      <c r="J350" s="468">
        <f t="shared" si="28"/>
        <v>0</v>
      </c>
      <c r="K350" s="476">
        <f t="shared" si="29"/>
        <v>0</v>
      </c>
      <c r="L350" s="348"/>
    </row>
    <row r="351" s="455" customFormat="1" ht="19.95" customHeight="1" spans="1:12">
      <c r="A351" s="455">
        <v>2040704</v>
      </c>
      <c r="B351" s="469">
        <f t="shared" si="25"/>
        <v>7</v>
      </c>
      <c r="C351" s="470" t="s">
        <v>263</v>
      </c>
      <c r="D351" s="471">
        <v>0</v>
      </c>
      <c r="E351" s="471">
        <v>0</v>
      </c>
      <c r="F351" s="471">
        <v>0</v>
      </c>
      <c r="G351" s="471">
        <v>0</v>
      </c>
      <c r="H351" s="472">
        <f t="shared" si="26"/>
        <v>0</v>
      </c>
      <c r="I351" s="472">
        <f t="shared" si="27"/>
        <v>0</v>
      </c>
      <c r="J351" s="468">
        <f t="shared" si="28"/>
        <v>0</v>
      </c>
      <c r="K351" s="476">
        <f t="shared" si="29"/>
        <v>0</v>
      </c>
      <c r="L351" s="348"/>
    </row>
    <row r="352" s="455" customFormat="1" ht="19.95" customHeight="1" spans="1:12">
      <c r="A352" s="455">
        <v>2040705</v>
      </c>
      <c r="B352" s="469">
        <f t="shared" si="25"/>
        <v>7</v>
      </c>
      <c r="C352" s="470" t="s">
        <v>264</v>
      </c>
      <c r="D352" s="471">
        <v>0</v>
      </c>
      <c r="E352" s="471">
        <v>0</v>
      </c>
      <c r="F352" s="471">
        <v>0</v>
      </c>
      <c r="G352" s="471">
        <v>0</v>
      </c>
      <c r="H352" s="472">
        <f t="shared" si="26"/>
        <v>0</v>
      </c>
      <c r="I352" s="472">
        <f t="shared" si="27"/>
        <v>0</v>
      </c>
      <c r="J352" s="468">
        <f t="shared" si="28"/>
        <v>0</v>
      </c>
      <c r="K352" s="476">
        <f t="shared" si="29"/>
        <v>0</v>
      </c>
      <c r="L352" s="348"/>
    </row>
    <row r="353" s="455" customFormat="1" ht="19.95" customHeight="1" spans="1:12">
      <c r="A353" s="455">
        <v>2040706</v>
      </c>
      <c r="B353" s="469">
        <f t="shared" si="25"/>
        <v>7</v>
      </c>
      <c r="C353" s="470" t="s">
        <v>265</v>
      </c>
      <c r="D353" s="471">
        <v>0</v>
      </c>
      <c r="E353" s="471">
        <v>0</v>
      </c>
      <c r="F353" s="471">
        <v>0</v>
      </c>
      <c r="G353" s="471">
        <v>0</v>
      </c>
      <c r="H353" s="472">
        <f t="shared" si="26"/>
        <v>0</v>
      </c>
      <c r="I353" s="472">
        <f t="shared" si="27"/>
        <v>0</v>
      </c>
      <c r="J353" s="468">
        <f t="shared" si="28"/>
        <v>0</v>
      </c>
      <c r="K353" s="476">
        <f t="shared" si="29"/>
        <v>0</v>
      </c>
      <c r="L353" s="348"/>
    </row>
    <row r="354" s="455" customFormat="1" ht="19.95" customHeight="1" spans="1:12">
      <c r="A354" s="455">
        <v>2040707</v>
      </c>
      <c r="B354" s="469">
        <f t="shared" si="25"/>
        <v>7</v>
      </c>
      <c r="C354" s="470" t="s">
        <v>95</v>
      </c>
      <c r="D354" s="471">
        <v>0</v>
      </c>
      <c r="E354" s="471">
        <v>0</v>
      </c>
      <c r="F354" s="471">
        <v>0</v>
      </c>
      <c r="G354" s="471">
        <v>0</v>
      </c>
      <c r="H354" s="472">
        <f t="shared" si="26"/>
        <v>0</v>
      </c>
      <c r="I354" s="472">
        <f t="shared" si="27"/>
        <v>0</v>
      </c>
      <c r="J354" s="468">
        <f t="shared" si="28"/>
        <v>0</v>
      </c>
      <c r="K354" s="476">
        <f t="shared" si="29"/>
        <v>0</v>
      </c>
      <c r="L354" s="348"/>
    </row>
    <row r="355" s="455" customFormat="1" ht="19.95" customHeight="1" spans="1:12">
      <c r="A355" s="455">
        <v>2040750</v>
      </c>
      <c r="B355" s="469">
        <f t="shared" si="25"/>
        <v>7</v>
      </c>
      <c r="C355" s="470" t="s">
        <v>63</v>
      </c>
      <c r="D355" s="471">
        <v>0</v>
      </c>
      <c r="E355" s="471">
        <v>0</v>
      </c>
      <c r="F355" s="471">
        <v>0</v>
      </c>
      <c r="G355" s="471">
        <v>0</v>
      </c>
      <c r="H355" s="472">
        <f t="shared" si="26"/>
        <v>0</v>
      </c>
      <c r="I355" s="472">
        <f t="shared" si="27"/>
        <v>0</v>
      </c>
      <c r="J355" s="468">
        <f t="shared" si="28"/>
        <v>0</v>
      </c>
      <c r="K355" s="476">
        <f t="shared" si="29"/>
        <v>0</v>
      </c>
      <c r="L355" s="348"/>
    </row>
    <row r="356" s="455" customFormat="1" ht="19.95" customHeight="1" spans="1:12">
      <c r="A356" s="455">
        <v>2040799</v>
      </c>
      <c r="B356" s="469">
        <f t="shared" si="25"/>
        <v>7</v>
      </c>
      <c r="C356" s="470" t="s">
        <v>266</v>
      </c>
      <c r="D356" s="471">
        <v>0</v>
      </c>
      <c r="E356" s="471">
        <v>0</v>
      </c>
      <c r="F356" s="471">
        <v>0</v>
      </c>
      <c r="G356" s="471">
        <v>0</v>
      </c>
      <c r="H356" s="472">
        <f t="shared" si="26"/>
        <v>0</v>
      </c>
      <c r="I356" s="472">
        <f t="shared" si="27"/>
        <v>0</v>
      </c>
      <c r="J356" s="468">
        <f t="shared" si="28"/>
        <v>0</v>
      </c>
      <c r="K356" s="476">
        <f t="shared" si="29"/>
        <v>0</v>
      </c>
      <c r="L356" s="348"/>
    </row>
    <row r="357" s="455" customFormat="1" ht="19.95" customHeight="1" spans="1:12">
      <c r="A357" s="455">
        <v>20408</v>
      </c>
      <c r="B357" s="469">
        <f t="shared" si="25"/>
        <v>5</v>
      </c>
      <c r="C357" s="470" t="s">
        <v>267</v>
      </c>
      <c r="D357" s="471">
        <v>0</v>
      </c>
      <c r="E357" s="471">
        <v>0</v>
      </c>
      <c r="F357" s="471">
        <v>0</v>
      </c>
      <c r="G357" s="471">
        <v>0</v>
      </c>
      <c r="H357" s="472">
        <f t="shared" si="26"/>
        <v>0</v>
      </c>
      <c r="I357" s="472">
        <f t="shared" si="27"/>
        <v>0</v>
      </c>
      <c r="J357" s="468">
        <f t="shared" si="28"/>
        <v>0</v>
      </c>
      <c r="K357" s="476">
        <f t="shared" si="29"/>
        <v>0</v>
      </c>
      <c r="L357" s="348"/>
    </row>
    <row r="358" s="455" customFormat="1" ht="19.95" customHeight="1" spans="1:12">
      <c r="A358" s="455">
        <v>2040801</v>
      </c>
      <c r="B358" s="469">
        <f t="shared" si="25"/>
        <v>7</v>
      </c>
      <c r="C358" s="470" t="s">
        <v>54</v>
      </c>
      <c r="D358" s="471">
        <v>0</v>
      </c>
      <c r="E358" s="471">
        <v>0</v>
      </c>
      <c r="F358" s="471">
        <v>0</v>
      </c>
      <c r="G358" s="471">
        <v>0</v>
      </c>
      <c r="H358" s="472">
        <f t="shared" si="26"/>
        <v>0</v>
      </c>
      <c r="I358" s="472">
        <f t="shared" si="27"/>
        <v>0</v>
      </c>
      <c r="J358" s="468">
        <f t="shared" si="28"/>
        <v>0</v>
      </c>
      <c r="K358" s="476">
        <f t="shared" si="29"/>
        <v>0</v>
      </c>
      <c r="L358" s="348"/>
    </row>
    <row r="359" s="455" customFormat="1" ht="19.95" customHeight="1" spans="1:12">
      <c r="A359" s="455">
        <v>2040802</v>
      </c>
      <c r="B359" s="469">
        <f t="shared" si="25"/>
        <v>7</v>
      </c>
      <c r="C359" s="470" t="s">
        <v>55</v>
      </c>
      <c r="D359" s="471">
        <v>0</v>
      </c>
      <c r="E359" s="471">
        <v>0</v>
      </c>
      <c r="F359" s="471">
        <v>0</v>
      </c>
      <c r="G359" s="471">
        <v>0</v>
      </c>
      <c r="H359" s="472">
        <f t="shared" si="26"/>
        <v>0</v>
      </c>
      <c r="I359" s="472">
        <f t="shared" si="27"/>
        <v>0</v>
      </c>
      <c r="J359" s="468">
        <f t="shared" si="28"/>
        <v>0</v>
      </c>
      <c r="K359" s="476">
        <f t="shared" si="29"/>
        <v>0</v>
      </c>
      <c r="L359" s="348"/>
    </row>
    <row r="360" s="455" customFormat="1" ht="19.95" customHeight="1" spans="1:12">
      <c r="A360" s="455">
        <v>2040803</v>
      </c>
      <c r="B360" s="469">
        <f t="shared" si="25"/>
        <v>7</v>
      </c>
      <c r="C360" s="470" t="s">
        <v>56</v>
      </c>
      <c r="D360" s="471">
        <v>0</v>
      </c>
      <c r="E360" s="471">
        <v>0</v>
      </c>
      <c r="F360" s="471">
        <v>0</v>
      </c>
      <c r="G360" s="471">
        <v>0</v>
      </c>
      <c r="H360" s="472">
        <f t="shared" si="26"/>
        <v>0</v>
      </c>
      <c r="I360" s="472">
        <f t="shared" si="27"/>
        <v>0</v>
      </c>
      <c r="J360" s="468">
        <f t="shared" si="28"/>
        <v>0</v>
      </c>
      <c r="K360" s="476">
        <f t="shared" si="29"/>
        <v>0</v>
      </c>
      <c r="L360" s="348"/>
    </row>
    <row r="361" s="455" customFormat="1" ht="19.95" customHeight="1" spans="1:12">
      <c r="A361" s="455">
        <v>2040804</v>
      </c>
      <c r="B361" s="469">
        <f t="shared" si="25"/>
        <v>7</v>
      </c>
      <c r="C361" s="470" t="s">
        <v>268</v>
      </c>
      <c r="D361" s="471">
        <v>0</v>
      </c>
      <c r="E361" s="471">
        <v>0</v>
      </c>
      <c r="F361" s="471">
        <v>0</v>
      </c>
      <c r="G361" s="471">
        <v>0</v>
      </c>
      <c r="H361" s="472">
        <f t="shared" si="26"/>
        <v>0</v>
      </c>
      <c r="I361" s="472">
        <f t="shared" si="27"/>
        <v>0</v>
      </c>
      <c r="J361" s="468">
        <f t="shared" si="28"/>
        <v>0</v>
      </c>
      <c r="K361" s="476">
        <f t="shared" si="29"/>
        <v>0</v>
      </c>
      <c r="L361" s="348"/>
    </row>
    <row r="362" s="455" customFormat="1" ht="19.95" customHeight="1" spans="1:12">
      <c r="A362" s="455">
        <v>2040805</v>
      </c>
      <c r="B362" s="469">
        <f t="shared" si="25"/>
        <v>7</v>
      </c>
      <c r="C362" s="470" t="s">
        <v>269</v>
      </c>
      <c r="D362" s="471">
        <v>0</v>
      </c>
      <c r="E362" s="471">
        <v>0</v>
      </c>
      <c r="F362" s="471">
        <v>0</v>
      </c>
      <c r="G362" s="471">
        <v>0</v>
      </c>
      <c r="H362" s="472">
        <f t="shared" si="26"/>
        <v>0</v>
      </c>
      <c r="I362" s="472">
        <f t="shared" si="27"/>
        <v>0</v>
      </c>
      <c r="J362" s="468">
        <f t="shared" si="28"/>
        <v>0</v>
      </c>
      <c r="K362" s="476">
        <f t="shared" si="29"/>
        <v>0</v>
      </c>
      <c r="L362" s="348"/>
    </row>
    <row r="363" s="455" customFormat="1" ht="19.95" customHeight="1" spans="1:12">
      <c r="A363" s="455">
        <v>2040806</v>
      </c>
      <c r="B363" s="469">
        <f t="shared" si="25"/>
        <v>7</v>
      </c>
      <c r="C363" s="470" t="s">
        <v>270</v>
      </c>
      <c r="D363" s="471">
        <v>0</v>
      </c>
      <c r="E363" s="471">
        <v>0</v>
      </c>
      <c r="F363" s="471">
        <v>0</v>
      </c>
      <c r="G363" s="471">
        <v>0</v>
      </c>
      <c r="H363" s="472">
        <f t="shared" si="26"/>
        <v>0</v>
      </c>
      <c r="I363" s="472">
        <f t="shared" si="27"/>
        <v>0</v>
      </c>
      <c r="J363" s="468">
        <f t="shared" si="28"/>
        <v>0</v>
      </c>
      <c r="K363" s="476">
        <f t="shared" si="29"/>
        <v>0</v>
      </c>
      <c r="L363" s="348"/>
    </row>
    <row r="364" s="455" customFormat="1" ht="19.95" customHeight="1" spans="1:12">
      <c r="A364" s="455">
        <v>2040807</v>
      </c>
      <c r="B364" s="469">
        <f t="shared" si="25"/>
        <v>7</v>
      </c>
      <c r="C364" s="470" t="s">
        <v>95</v>
      </c>
      <c r="D364" s="471">
        <v>0</v>
      </c>
      <c r="E364" s="471">
        <v>0</v>
      </c>
      <c r="F364" s="471">
        <v>0</v>
      </c>
      <c r="G364" s="471">
        <v>0</v>
      </c>
      <c r="H364" s="472">
        <f t="shared" si="26"/>
        <v>0</v>
      </c>
      <c r="I364" s="472">
        <f t="shared" si="27"/>
        <v>0</v>
      </c>
      <c r="J364" s="468">
        <f t="shared" si="28"/>
        <v>0</v>
      </c>
      <c r="K364" s="476">
        <f t="shared" si="29"/>
        <v>0</v>
      </c>
      <c r="L364" s="348"/>
    </row>
    <row r="365" s="455" customFormat="1" ht="19.95" customHeight="1" spans="1:12">
      <c r="A365" s="455">
        <v>2040850</v>
      </c>
      <c r="B365" s="469">
        <f t="shared" si="25"/>
        <v>7</v>
      </c>
      <c r="C365" s="470" t="s">
        <v>63</v>
      </c>
      <c r="D365" s="471">
        <v>0</v>
      </c>
      <c r="E365" s="471">
        <v>0</v>
      </c>
      <c r="F365" s="471">
        <v>0</v>
      </c>
      <c r="G365" s="471">
        <v>0</v>
      </c>
      <c r="H365" s="472">
        <f t="shared" si="26"/>
        <v>0</v>
      </c>
      <c r="I365" s="472">
        <f t="shared" si="27"/>
        <v>0</v>
      </c>
      <c r="J365" s="468">
        <f t="shared" si="28"/>
        <v>0</v>
      </c>
      <c r="K365" s="476">
        <f t="shared" si="29"/>
        <v>0</v>
      </c>
      <c r="L365" s="348"/>
    </row>
    <row r="366" s="455" customFormat="1" ht="19.95" customHeight="1" spans="1:12">
      <c r="A366" s="455">
        <v>2040899</v>
      </c>
      <c r="B366" s="469">
        <f t="shared" si="25"/>
        <v>7</v>
      </c>
      <c r="C366" s="470" t="s">
        <v>271</v>
      </c>
      <c r="D366" s="471">
        <v>0</v>
      </c>
      <c r="E366" s="471">
        <v>0</v>
      </c>
      <c r="F366" s="471">
        <v>0</v>
      </c>
      <c r="G366" s="471">
        <v>0</v>
      </c>
      <c r="H366" s="472">
        <f t="shared" si="26"/>
        <v>0</v>
      </c>
      <c r="I366" s="472">
        <f t="shared" si="27"/>
        <v>0</v>
      </c>
      <c r="J366" s="468">
        <f t="shared" si="28"/>
        <v>0</v>
      </c>
      <c r="K366" s="476">
        <f t="shared" si="29"/>
        <v>0</v>
      </c>
      <c r="L366" s="348"/>
    </row>
    <row r="367" s="455" customFormat="1" ht="19.95" customHeight="1" spans="1:12">
      <c r="A367" s="455">
        <v>20409</v>
      </c>
      <c r="B367" s="469">
        <f t="shared" si="25"/>
        <v>5</v>
      </c>
      <c r="C367" s="470" t="s">
        <v>272</v>
      </c>
      <c r="D367" s="471">
        <v>0</v>
      </c>
      <c r="E367" s="471">
        <v>0</v>
      </c>
      <c r="F367" s="471">
        <v>0</v>
      </c>
      <c r="G367" s="471">
        <v>0</v>
      </c>
      <c r="H367" s="472">
        <f t="shared" si="26"/>
        <v>0</v>
      </c>
      <c r="I367" s="472">
        <f t="shared" si="27"/>
        <v>0</v>
      </c>
      <c r="J367" s="468">
        <f t="shared" si="28"/>
        <v>0</v>
      </c>
      <c r="K367" s="476">
        <f t="shared" si="29"/>
        <v>0</v>
      </c>
      <c r="L367" s="348"/>
    </row>
    <row r="368" s="455" customFormat="1" ht="19.95" customHeight="1" spans="1:12">
      <c r="A368" s="455">
        <v>2040901</v>
      </c>
      <c r="B368" s="469">
        <f t="shared" si="25"/>
        <v>7</v>
      </c>
      <c r="C368" s="470" t="s">
        <v>54</v>
      </c>
      <c r="D368" s="471">
        <v>0</v>
      </c>
      <c r="E368" s="471">
        <v>0</v>
      </c>
      <c r="F368" s="471">
        <v>0</v>
      </c>
      <c r="G368" s="471">
        <v>0</v>
      </c>
      <c r="H368" s="472">
        <f t="shared" si="26"/>
        <v>0</v>
      </c>
      <c r="I368" s="472">
        <f t="shared" si="27"/>
        <v>0</v>
      </c>
      <c r="J368" s="468">
        <f t="shared" si="28"/>
        <v>0</v>
      </c>
      <c r="K368" s="476">
        <f t="shared" si="29"/>
        <v>0</v>
      </c>
      <c r="L368" s="348"/>
    </row>
    <row r="369" s="455" customFormat="1" ht="19.95" customHeight="1" spans="1:12">
      <c r="A369" s="455">
        <v>2040902</v>
      </c>
      <c r="B369" s="469">
        <f t="shared" si="25"/>
        <v>7</v>
      </c>
      <c r="C369" s="470" t="s">
        <v>55</v>
      </c>
      <c r="D369" s="471">
        <v>0</v>
      </c>
      <c r="E369" s="471">
        <v>0</v>
      </c>
      <c r="F369" s="471">
        <v>0</v>
      </c>
      <c r="G369" s="471">
        <v>0</v>
      </c>
      <c r="H369" s="472">
        <f t="shared" si="26"/>
        <v>0</v>
      </c>
      <c r="I369" s="472">
        <f t="shared" si="27"/>
        <v>0</v>
      </c>
      <c r="J369" s="468">
        <f t="shared" si="28"/>
        <v>0</v>
      </c>
      <c r="K369" s="476">
        <f t="shared" si="29"/>
        <v>0</v>
      </c>
      <c r="L369" s="348"/>
    </row>
    <row r="370" s="455" customFormat="1" ht="19.95" customHeight="1" spans="1:12">
      <c r="A370" s="455">
        <v>2040903</v>
      </c>
      <c r="B370" s="469">
        <f t="shared" si="25"/>
        <v>7</v>
      </c>
      <c r="C370" s="470" t="s">
        <v>56</v>
      </c>
      <c r="D370" s="471">
        <v>0</v>
      </c>
      <c r="E370" s="471">
        <v>0</v>
      </c>
      <c r="F370" s="471">
        <v>0</v>
      </c>
      <c r="G370" s="471">
        <v>0</v>
      </c>
      <c r="H370" s="472">
        <f t="shared" si="26"/>
        <v>0</v>
      </c>
      <c r="I370" s="472">
        <f t="shared" si="27"/>
        <v>0</v>
      </c>
      <c r="J370" s="468">
        <f t="shared" si="28"/>
        <v>0</v>
      </c>
      <c r="K370" s="476">
        <f t="shared" si="29"/>
        <v>0</v>
      </c>
      <c r="L370" s="348"/>
    </row>
    <row r="371" s="455" customFormat="1" ht="19.95" customHeight="1" spans="1:12">
      <c r="A371" s="455">
        <v>2040904</v>
      </c>
      <c r="B371" s="469">
        <f t="shared" si="25"/>
        <v>7</v>
      </c>
      <c r="C371" s="470" t="s">
        <v>273</v>
      </c>
      <c r="D371" s="471">
        <v>0</v>
      </c>
      <c r="E371" s="471">
        <v>0</v>
      </c>
      <c r="F371" s="471">
        <v>0</v>
      </c>
      <c r="G371" s="471">
        <v>0</v>
      </c>
      <c r="H371" s="472">
        <f t="shared" si="26"/>
        <v>0</v>
      </c>
      <c r="I371" s="472">
        <f t="shared" si="27"/>
        <v>0</v>
      </c>
      <c r="J371" s="468">
        <f t="shared" si="28"/>
        <v>0</v>
      </c>
      <c r="K371" s="476">
        <f t="shared" si="29"/>
        <v>0</v>
      </c>
      <c r="L371" s="348"/>
    </row>
    <row r="372" s="455" customFormat="1" ht="19.95" customHeight="1" spans="1:12">
      <c r="A372" s="455">
        <v>2040905</v>
      </c>
      <c r="B372" s="469">
        <f t="shared" si="25"/>
        <v>7</v>
      </c>
      <c r="C372" s="470" t="s">
        <v>274</v>
      </c>
      <c r="D372" s="471">
        <v>0</v>
      </c>
      <c r="E372" s="471">
        <v>0</v>
      </c>
      <c r="F372" s="471">
        <v>0</v>
      </c>
      <c r="G372" s="471">
        <v>0</v>
      </c>
      <c r="H372" s="472">
        <f t="shared" si="26"/>
        <v>0</v>
      </c>
      <c r="I372" s="472">
        <f t="shared" si="27"/>
        <v>0</v>
      </c>
      <c r="J372" s="468">
        <f t="shared" si="28"/>
        <v>0</v>
      </c>
      <c r="K372" s="476">
        <f t="shared" si="29"/>
        <v>0</v>
      </c>
      <c r="L372" s="348"/>
    </row>
    <row r="373" s="455" customFormat="1" ht="19.95" customHeight="1" spans="1:12">
      <c r="A373" s="455">
        <v>2040950</v>
      </c>
      <c r="B373" s="469">
        <f t="shared" si="25"/>
        <v>7</v>
      </c>
      <c r="C373" s="470" t="s">
        <v>63</v>
      </c>
      <c r="D373" s="471">
        <v>0</v>
      </c>
      <c r="E373" s="471">
        <v>0</v>
      </c>
      <c r="F373" s="471">
        <v>0</v>
      </c>
      <c r="G373" s="471">
        <v>0</v>
      </c>
      <c r="H373" s="472">
        <f t="shared" si="26"/>
        <v>0</v>
      </c>
      <c r="I373" s="472">
        <f t="shared" si="27"/>
        <v>0</v>
      </c>
      <c r="J373" s="468">
        <f t="shared" si="28"/>
        <v>0</v>
      </c>
      <c r="K373" s="476">
        <f t="shared" si="29"/>
        <v>0</v>
      </c>
      <c r="L373" s="348"/>
    </row>
    <row r="374" s="455" customFormat="1" ht="19.95" customHeight="1" spans="1:12">
      <c r="A374" s="455">
        <v>2040999</v>
      </c>
      <c r="B374" s="469">
        <f t="shared" si="25"/>
        <v>7</v>
      </c>
      <c r="C374" s="470" t="s">
        <v>275</v>
      </c>
      <c r="D374" s="471">
        <v>0</v>
      </c>
      <c r="E374" s="471">
        <v>0</v>
      </c>
      <c r="F374" s="471">
        <v>0</v>
      </c>
      <c r="G374" s="471">
        <v>0</v>
      </c>
      <c r="H374" s="472">
        <f t="shared" si="26"/>
        <v>0</v>
      </c>
      <c r="I374" s="472">
        <f t="shared" si="27"/>
        <v>0</v>
      </c>
      <c r="J374" s="468">
        <f t="shared" si="28"/>
        <v>0</v>
      </c>
      <c r="K374" s="476">
        <f t="shared" si="29"/>
        <v>0</v>
      </c>
      <c r="L374" s="348"/>
    </row>
    <row r="375" s="455" customFormat="1" ht="19.95" customHeight="1" spans="1:12">
      <c r="A375" s="455">
        <v>20410</v>
      </c>
      <c r="B375" s="469">
        <f t="shared" si="25"/>
        <v>5</v>
      </c>
      <c r="C375" s="470" t="s">
        <v>276</v>
      </c>
      <c r="D375" s="471">
        <v>0</v>
      </c>
      <c r="E375" s="471">
        <v>0</v>
      </c>
      <c r="F375" s="471">
        <v>0</v>
      </c>
      <c r="G375" s="471">
        <v>0</v>
      </c>
      <c r="H375" s="472">
        <f t="shared" si="26"/>
        <v>0</v>
      </c>
      <c r="I375" s="472">
        <f t="shared" si="27"/>
        <v>0</v>
      </c>
      <c r="J375" s="468">
        <f t="shared" si="28"/>
        <v>0</v>
      </c>
      <c r="K375" s="476">
        <f t="shared" si="29"/>
        <v>0</v>
      </c>
      <c r="L375" s="348"/>
    </row>
    <row r="376" s="455" customFormat="1" ht="19.95" customHeight="1" spans="1:12">
      <c r="A376" s="455">
        <v>2041001</v>
      </c>
      <c r="B376" s="469">
        <f t="shared" si="25"/>
        <v>7</v>
      </c>
      <c r="C376" s="470" t="s">
        <v>54</v>
      </c>
      <c r="D376" s="471">
        <v>0</v>
      </c>
      <c r="E376" s="471">
        <v>0</v>
      </c>
      <c r="F376" s="471">
        <v>0</v>
      </c>
      <c r="G376" s="471">
        <v>0</v>
      </c>
      <c r="H376" s="472">
        <f t="shared" si="26"/>
        <v>0</v>
      </c>
      <c r="I376" s="472">
        <f t="shared" si="27"/>
        <v>0</v>
      </c>
      <c r="J376" s="468">
        <f t="shared" si="28"/>
        <v>0</v>
      </c>
      <c r="K376" s="476">
        <f t="shared" si="29"/>
        <v>0</v>
      </c>
      <c r="L376" s="348"/>
    </row>
    <row r="377" s="455" customFormat="1" ht="19.95" customHeight="1" spans="1:12">
      <c r="A377" s="455">
        <v>2041002</v>
      </c>
      <c r="B377" s="469">
        <f t="shared" si="25"/>
        <v>7</v>
      </c>
      <c r="C377" s="470" t="s">
        <v>55</v>
      </c>
      <c r="D377" s="471">
        <v>0</v>
      </c>
      <c r="E377" s="471">
        <v>0</v>
      </c>
      <c r="F377" s="471">
        <v>0</v>
      </c>
      <c r="G377" s="471">
        <v>0</v>
      </c>
      <c r="H377" s="472">
        <f t="shared" si="26"/>
        <v>0</v>
      </c>
      <c r="I377" s="472">
        <f t="shared" si="27"/>
        <v>0</v>
      </c>
      <c r="J377" s="468">
        <f t="shared" si="28"/>
        <v>0</v>
      </c>
      <c r="K377" s="476">
        <f t="shared" si="29"/>
        <v>0</v>
      </c>
      <c r="L377" s="348"/>
    </row>
    <row r="378" s="455" customFormat="1" ht="19.95" customHeight="1" spans="1:12">
      <c r="A378" s="455">
        <v>2041006</v>
      </c>
      <c r="B378" s="469">
        <f t="shared" si="25"/>
        <v>7</v>
      </c>
      <c r="C378" s="470" t="s">
        <v>95</v>
      </c>
      <c r="D378" s="471">
        <v>0</v>
      </c>
      <c r="E378" s="471">
        <v>0</v>
      </c>
      <c r="F378" s="471">
        <v>0</v>
      </c>
      <c r="G378" s="471">
        <v>0</v>
      </c>
      <c r="H378" s="472">
        <f t="shared" si="26"/>
        <v>0</v>
      </c>
      <c r="I378" s="472">
        <f t="shared" si="27"/>
        <v>0</v>
      </c>
      <c r="J378" s="468">
        <f t="shared" si="28"/>
        <v>0</v>
      </c>
      <c r="K378" s="476">
        <f t="shared" si="29"/>
        <v>0</v>
      </c>
      <c r="L378" s="348"/>
    </row>
    <row r="379" s="455" customFormat="1" ht="19.95" customHeight="1" spans="1:12">
      <c r="A379" s="455">
        <v>2041007</v>
      </c>
      <c r="B379" s="469">
        <f t="shared" si="25"/>
        <v>7</v>
      </c>
      <c r="C379" s="470" t="s">
        <v>277</v>
      </c>
      <c r="D379" s="471">
        <v>0</v>
      </c>
      <c r="E379" s="471">
        <v>0</v>
      </c>
      <c r="F379" s="471">
        <v>0</v>
      </c>
      <c r="G379" s="471">
        <v>0</v>
      </c>
      <c r="H379" s="472">
        <f t="shared" si="26"/>
        <v>0</v>
      </c>
      <c r="I379" s="472">
        <f t="shared" si="27"/>
        <v>0</v>
      </c>
      <c r="J379" s="468">
        <f t="shared" si="28"/>
        <v>0</v>
      </c>
      <c r="K379" s="476">
        <f t="shared" si="29"/>
        <v>0</v>
      </c>
      <c r="L379" s="348"/>
    </row>
    <row r="380" s="455" customFormat="1" ht="19.95" customHeight="1" spans="1:12">
      <c r="A380" s="455">
        <v>2041099</v>
      </c>
      <c r="B380" s="469">
        <f t="shared" si="25"/>
        <v>7</v>
      </c>
      <c r="C380" s="470" t="s">
        <v>278</v>
      </c>
      <c r="D380" s="471">
        <v>0</v>
      </c>
      <c r="E380" s="471">
        <v>0</v>
      </c>
      <c r="F380" s="471">
        <v>0</v>
      </c>
      <c r="G380" s="471">
        <v>0</v>
      </c>
      <c r="H380" s="472">
        <f t="shared" si="26"/>
        <v>0</v>
      </c>
      <c r="I380" s="472">
        <f t="shared" si="27"/>
        <v>0</v>
      </c>
      <c r="J380" s="468">
        <f t="shared" si="28"/>
        <v>0</v>
      </c>
      <c r="K380" s="476">
        <f t="shared" si="29"/>
        <v>0</v>
      </c>
      <c r="L380" s="348"/>
    </row>
    <row r="381" s="455" customFormat="1" ht="19.95" customHeight="1" spans="1:12">
      <c r="A381" s="455">
        <v>20499</v>
      </c>
      <c r="B381" s="469">
        <f t="shared" si="25"/>
        <v>5</v>
      </c>
      <c r="C381" s="470" t="s">
        <v>279</v>
      </c>
      <c r="D381" s="471">
        <v>0</v>
      </c>
      <c r="E381" s="471">
        <v>0</v>
      </c>
      <c r="F381" s="471">
        <v>0</v>
      </c>
      <c r="G381" s="471">
        <v>0</v>
      </c>
      <c r="H381" s="472">
        <f t="shared" si="26"/>
        <v>0</v>
      </c>
      <c r="I381" s="472">
        <f t="shared" si="27"/>
        <v>0</v>
      </c>
      <c r="J381" s="468">
        <f t="shared" si="28"/>
        <v>0</v>
      </c>
      <c r="K381" s="476">
        <f t="shared" si="29"/>
        <v>0</v>
      </c>
      <c r="L381" s="348"/>
    </row>
    <row r="382" s="455" customFormat="1" ht="19.95" customHeight="1" spans="1:12">
      <c r="A382" s="455">
        <v>2049902</v>
      </c>
      <c r="B382" s="469">
        <f t="shared" si="25"/>
        <v>7</v>
      </c>
      <c r="C382" s="470" t="s">
        <v>280</v>
      </c>
      <c r="D382" s="471">
        <v>0</v>
      </c>
      <c r="E382" s="471">
        <v>0</v>
      </c>
      <c r="F382" s="471">
        <v>0</v>
      </c>
      <c r="G382" s="471">
        <v>0</v>
      </c>
      <c r="H382" s="472">
        <f t="shared" si="26"/>
        <v>0</v>
      </c>
      <c r="I382" s="472">
        <f t="shared" si="27"/>
        <v>0</v>
      </c>
      <c r="J382" s="468">
        <f t="shared" si="28"/>
        <v>0</v>
      </c>
      <c r="K382" s="476">
        <f t="shared" si="29"/>
        <v>0</v>
      </c>
      <c r="L382" s="348"/>
    </row>
    <row r="383" s="455" customFormat="1" ht="19.95" customHeight="1" spans="1:12">
      <c r="A383" s="455">
        <v>2049999</v>
      </c>
      <c r="B383" s="469">
        <f t="shared" si="25"/>
        <v>7</v>
      </c>
      <c r="C383" s="470" t="s">
        <v>281</v>
      </c>
      <c r="D383" s="471">
        <v>0</v>
      </c>
      <c r="E383" s="471">
        <v>0</v>
      </c>
      <c r="F383" s="471">
        <v>0</v>
      </c>
      <c r="G383" s="471">
        <v>0</v>
      </c>
      <c r="H383" s="472">
        <f t="shared" si="26"/>
        <v>0</v>
      </c>
      <c r="I383" s="472">
        <f t="shared" si="27"/>
        <v>0</v>
      </c>
      <c r="J383" s="468">
        <f t="shared" si="28"/>
        <v>0</v>
      </c>
      <c r="K383" s="476">
        <f t="shared" si="29"/>
        <v>0</v>
      </c>
      <c r="L383" s="348"/>
    </row>
    <row r="384" s="455" customFormat="1" ht="19.95" customHeight="1" spans="1:12">
      <c r="A384" s="455">
        <v>205</v>
      </c>
      <c r="B384" s="469">
        <f t="shared" si="25"/>
        <v>3</v>
      </c>
      <c r="C384" s="470" t="s">
        <v>282</v>
      </c>
      <c r="D384" s="471">
        <v>71016</v>
      </c>
      <c r="E384" s="471">
        <v>76029.1</v>
      </c>
      <c r="F384" s="471">
        <v>73331</v>
      </c>
      <c r="G384" s="471">
        <v>73331</v>
      </c>
      <c r="H384" s="472">
        <f t="shared" si="26"/>
        <v>96.4512272274695</v>
      </c>
      <c r="I384" s="472">
        <f t="shared" si="27"/>
        <v>100</v>
      </c>
      <c r="J384" s="468">
        <f t="shared" si="28"/>
        <v>2315</v>
      </c>
      <c r="K384" s="476">
        <f t="shared" si="29"/>
        <v>0.0325982877098119</v>
      </c>
      <c r="L384" s="348"/>
    </row>
    <row r="385" s="455" customFormat="1" ht="19.95" customHeight="1" spans="1:12">
      <c r="A385" s="455">
        <v>20501</v>
      </c>
      <c r="B385" s="469">
        <f t="shared" si="25"/>
        <v>5</v>
      </c>
      <c r="C385" s="470" t="s">
        <v>283</v>
      </c>
      <c r="D385" s="471">
        <v>306</v>
      </c>
      <c r="E385" s="471">
        <v>824.18</v>
      </c>
      <c r="F385" s="471">
        <v>582</v>
      </c>
      <c r="G385" s="471">
        <v>582</v>
      </c>
      <c r="H385" s="472">
        <f t="shared" si="26"/>
        <v>70.6156422140795</v>
      </c>
      <c r="I385" s="472">
        <f t="shared" si="27"/>
        <v>100</v>
      </c>
      <c r="J385" s="468">
        <f t="shared" si="28"/>
        <v>276</v>
      </c>
      <c r="K385" s="476">
        <f t="shared" si="29"/>
        <v>0.901960784313726</v>
      </c>
      <c r="L385" s="348"/>
    </row>
    <row r="386" s="455" customFormat="1" ht="19.95" customHeight="1" spans="1:12">
      <c r="A386" s="455">
        <v>2050101</v>
      </c>
      <c r="B386" s="469">
        <f t="shared" si="25"/>
        <v>7</v>
      </c>
      <c r="C386" s="470" t="s">
        <v>54</v>
      </c>
      <c r="D386" s="471">
        <v>287</v>
      </c>
      <c r="E386" s="471">
        <v>305.77</v>
      </c>
      <c r="F386" s="471">
        <v>261</v>
      </c>
      <c r="G386" s="471">
        <v>261</v>
      </c>
      <c r="H386" s="472">
        <f t="shared" si="26"/>
        <v>85.3582758282369</v>
      </c>
      <c r="I386" s="472">
        <f t="shared" si="27"/>
        <v>100</v>
      </c>
      <c r="J386" s="468">
        <f t="shared" si="28"/>
        <v>-26</v>
      </c>
      <c r="K386" s="476">
        <f t="shared" si="29"/>
        <v>-0.0905923344947735</v>
      </c>
      <c r="L386" s="348"/>
    </row>
    <row r="387" s="455" customFormat="1" ht="19.95" customHeight="1" spans="1:12">
      <c r="A387" s="455">
        <v>2050102</v>
      </c>
      <c r="B387" s="469">
        <f t="shared" si="25"/>
        <v>7</v>
      </c>
      <c r="C387" s="470" t="s">
        <v>55</v>
      </c>
      <c r="D387" s="471">
        <v>19</v>
      </c>
      <c r="E387" s="471">
        <v>517.21</v>
      </c>
      <c r="F387" s="471">
        <v>320</v>
      </c>
      <c r="G387" s="471">
        <v>320</v>
      </c>
      <c r="H387" s="472">
        <f t="shared" si="26"/>
        <v>61.8704201388217</v>
      </c>
      <c r="I387" s="472">
        <f t="shared" si="27"/>
        <v>100</v>
      </c>
      <c r="J387" s="468">
        <f t="shared" si="28"/>
        <v>301</v>
      </c>
      <c r="K387" s="476">
        <f t="shared" si="29"/>
        <v>15.8421052631579</v>
      </c>
      <c r="L387" s="348"/>
    </row>
    <row r="388" s="455" customFormat="1" ht="19.95" customHeight="1" spans="1:12">
      <c r="A388" s="455">
        <v>2050103</v>
      </c>
      <c r="B388" s="469">
        <f t="shared" si="25"/>
        <v>7</v>
      </c>
      <c r="C388" s="470" t="s">
        <v>56</v>
      </c>
      <c r="D388" s="471">
        <v>0</v>
      </c>
      <c r="E388" s="471">
        <v>0</v>
      </c>
      <c r="F388" s="471">
        <v>0</v>
      </c>
      <c r="G388" s="471">
        <v>0</v>
      </c>
      <c r="H388" s="472">
        <f t="shared" si="26"/>
        <v>0</v>
      </c>
      <c r="I388" s="472">
        <f t="shared" si="27"/>
        <v>0</v>
      </c>
      <c r="J388" s="468">
        <f t="shared" si="28"/>
        <v>0</v>
      </c>
      <c r="K388" s="476">
        <f t="shared" si="29"/>
        <v>0</v>
      </c>
      <c r="L388" s="348"/>
    </row>
    <row r="389" s="455" customFormat="1" ht="19.95" customHeight="1" spans="1:12">
      <c r="A389" s="455">
        <v>2050199</v>
      </c>
      <c r="B389" s="469">
        <f t="shared" si="25"/>
        <v>7</v>
      </c>
      <c r="C389" s="470" t="s">
        <v>284</v>
      </c>
      <c r="D389" s="471">
        <v>0</v>
      </c>
      <c r="E389" s="471">
        <v>1.2</v>
      </c>
      <c r="F389" s="471">
        <v>1</v>
      </c>
      <c r="G389" s="471">
        <v>1</v>
      </c>
      <c r="H389" s="472">
        <f t="shared" si="26"/>
        <v>83.3333333333333</v>
      </c>
      <c r="I389" s="472">
        <f t="shared" si="27"/>
        <v>100</v>
      </c>
      <c r="J389" s="468">
        <f t="shared" si="28"/>
        <v>1</v>
      </c>
      <c r="K389" s="476">
        <f t="shared" si="29"/>
        <v>0</v>
      </c>
      <c r="L389" s="348"/>
    </row>
    <row r="390" s="455" customFormat="1" ht="19.95" customHeight="1" spans="1:12">
      <c r="A390" s="455">
        <v>20502</v>
      </c>
      <c r="B390" s="469">
        <f t="shared" ref="B390:B453" si="30">LEN(A390)</f>
        <v>5</v>
      </c>
      <c r="C390" s="470" t="s">
        <v>285</v>
      </c>
      <c r="D390" s="471">
        <v>64536</v>
      </c>
      <c r="E390" s="471">
        <v>73362.91</v>
      </c>
      <c r="F390" s="471">
        <v>66041</v>
      </c>
      <c r="G390" s="471">
        <v>66041</v>
      </c>
      <c r="H390" s="472">
        <f t="shared" ref="H390:H453" si="31">IFERROR(G390/E390%,0)</f>
        <v>90.0196025484812</v>
      </c>
      <c r="I390" s="472">
        <f t="shared" ref="I390:I453" si="32">IFERROR(G390/F390%,0)</f>
        <v>100</v>
      </c>
      <c r="J390" s="468">
        <f t="shared" ref="J390:J453" si="33">IFERROR(G390-D390,0)</f>
        <v>1505</v>
      </c>
      <c r="K390" s="476">
        <f t="shared" ref="K390:K453" si="34">IFERROR(J390/D390*100%,0)</f>
        <v>0.0233203173422586</v>
      </c>
      <c r="L390" s="348"/>
    </row>
    <row r="391" s="455" customFormat="1" ht="19.95" customHeight="1" spans="1:12">
      <c r="A391" s="455">
        <v>2050201</v>
      </c>
      <c r="B391" s="469">
        <f t="shared" si="30"/>
        <v>7</v>
      </c>
      <c r="C391" s="470" t="s">
        <v>286</v>
      </c>
      <c r="D391" s="471">
        <v>5182</v>
      </c>
      <c r="E391" s="471">
        <v>9596.7</v>
      </c>
      <c r="F391" s="471">
        <v>8847</v>
      </c>
      <c r="G391" s="471">
        <v>8847</v>
      </c>
      <c r="H391" s="472">
        <f t="shared" si="31"/>
        <v>92.1879396042389</v>
      </c>
      <c r="I391" s="472">
        <f t="shared" si="32"/>
        <v>100</v>
      </c>
      <c r="J391" s="468">
        <f t="shared" si="33"/>
        <v>3665</v>
      </c>
      <c r="K391" s="476">
        <f t="shared" si="34"/>
        <v>0.707255885758394</v>
      </c>
      <c r="L391" s="348"/>
    </row>
    <row r="392" s="455" customFormat="1" ht="19.95" customHeight="1" spans="1:12">
      <c r="A392" s="455">
        <v>2050202</v>
      </c>
      <c r="B392" s="469">
        <f t="shared" si="30"/>
        <v>7</v>
      </c>
      <c r="C392" s="470" t="s">
        <v>287</v>
      </c>
      <c r="D392" s="471">
        <v>29012</v>
      </c>
      <c r="E392" s="471">
        <v>25090.91</v>
      </c>
      <c r="F392" s="471">
        <v>21482</v>
      </c>
      <c r="G392" s="471">
        <v>21482</v>
      </c>
      <c r="H392" s="472">
        <f t="shared" si="31"/>
        <v>85.6166635646136</v>
      </c>
      <c r="I392" s="472">
        <f t="shared" si="32"/>
        <v>100</v>
      </c>
      <c r="J392" s="468">
        <f t="shared" si="33"/>
        <v>-7530</v>
      </c>
      <c r="K392" s="476">
        <f t="shared" si="34"/>
        <v>-0.259547773335172</v>
      </c>
      <c r="L392" s="348"/>
    </row>
    <row r="393" s="455" customFormat="1" ht="19.95" customHeight="1" spans="1:12">
      <c r="A393" s="455">
        <v>2050203</v>
      </c>
      <c r="B393" s="469">
        <f t="shared" si="30"/>
        <v>7</v>
      </c>
      <c r="C393" s="470" t="s">
        <v>288</v>
      </c>
      <c r="D393" s="471">
        <v>20269</v>
      </c>
      <c r="E393" s="471">
        <v>15885.59</v>
      </c>
      <c r="F393" s="471">
        <v>20096</v>
      </c>
      <c r="G393" s="471">
        <v>20096</v>
      </c>
      <c r="H393" s="472">
        <f t="shared" si="31"/>
        <v>126.504586861426</v>
      </c>
      <c r="I393" s="472">
        <f t="shared" si="32"/>
        <v>100</v>
      </c>
      <c r="J393" s="468">
        <f t="shared" si="33"/>
        <v>-173</v>
      </c>
      <c r="K393" s="476">
        <f t="shared" si="34"/>
        <v>-0.00853520153929646</v>
      </c>
      <c r="L393" s="348"/>
    </row>
    <row r="394" s="455" customFormat="1" ht="19.95" customHeight="1" spans="1:12">
      <c r="A394" s="455">
        <v>2050204</v>
      </c>
      <c r="B394" s="469">
        <f t="shared" si="30"/>
        <v>7</v>
      </c>
      <c r="C394" s="470" t="s">
        <v>289</v>
      </c>
      <c r="D394" s="471">
        <v>3792</v>
      </c>
      <c r="E394" s="471">
        <v>3397.61</v>
      </c>
      <c r="F394" s="471">
        <v>3985</v>
      </c>
      <c r="G394" s="471">
        <v>3985</v>
      </c>
      <c r="H394" s="472">
        <f t="shared" si="31"/>
        <v>117.288329149019</v>
      </c>
      <c r="I394" s="472">
        <f t="shared" si="32"/>
        <v>100</v>
      </c>
      <c r="J394" s="468">
        <f t="shared" si="33"/>
        <v>193</v>
      </c>
      <c r="K394" s="476">
        <f t="shared" si="34"/>
        <v>0.0508966244725738</v>
      </c>
      <c r="L394" s="348"/>
    </row>
    <row r="395" s="455" customFormat="1" ht="19.95" customHeight="1" spans="1:12">
      <c r="A395" s="455">
        <v>2050205</v>
      </c>
      <c r="B395" s="469">
        <f t="shared" si="30"/>
        <v>7</v>
      </c>
      <c r="C395" s="470" t="s">
        <v>290</v>
      </c>
      <c r="D395" s="471">
        <v>0</v>
      </c>
      <c r="E395" s="471">
        <v>0</v>
      </c>
      <c r="F395" s="471">
        <v>0</v>
      </c>
      <c r="G395" s="471">
        <v>0</v>
      </c>
      <c r="H395" s="472">
        <f t="shared" si="31"/>
        <v>0</v>
      </c>
      <c r="I395" s="472">
        <f t="shared" si="32"/>
        <v>0</v>
      </c>
      <c r="J395" s="468">
        <f t="shared" si="33"/>
        <v>0</v>
      </c>
      <c r="K395" s="476">
        <f t="shared" si="34"/>
        <v>0</v>
      </c>
      <c r="L395" s="348"/>
    </row>
    <row r="396" s="455" customFormat="1" ht="19.95" customHeight="1" spans="1:12">
      <c r="A396" s="455">
        <v>2050299</v>
      </c>
      <c r="B396" s="469">
        <f t="shared" si="30"/>
        <v>7</v>
      </c>
      <c r="C396" s="470" t="s">
        <v>291</v>
      </c>
      <c r="D396" s="471">
        <v>6281</v>
      </c>
      <c r="E396" s="471">
        <v>19392.1</v>
      </c>
      <c r="F396" s="471">
        <v>11631</v>
      </c>
      <c r="G396" s="471">
        <v>11631</v>
      </c>
      <c r="H396" s="472">
        <f t="shared" si="31"/>
        <v>59.9780322915001</v>
      </c>
      <c r="I396" s="472">
        <f t="shared" si="32"/>
        <v>100</v>
      </c>
      <c r="J396" s="468">
        <f t="shared" si="33"/>
        <v>5350</v>
      </c>
      <c r="K396" s="476">
        <f t="shared" si="34"/>
        <v>0.851775195032638</v>
      </c>
      <c r="L396" s="348"/>
    </row>
    <row r="397" s="455" customFormat="1" ht="19.95" customHeight="1" spans="1:12">
      <c r="A397" s="455">
        <v>20503</v>
      </c>
      <c r="B397" s="469">
        <f t="shared" si="30"/>
        <v>5</v>
      </c>
      <c r="C397" s="470" t="s">
        <v>292</v>
      </c>
      <c r="D397" s="471">
        <v>332</v>
      </c>
      <c r="E397" s="471">
        <v>0</v>
      </c>
      <c r="F397" s="471">
        <v>436</v>
      </c>
      <c r="G397" s="471">
        <v>436</v>
      </c>
      <c r="H397" s="472">
        <f t="shared" si="31"/>
        <v>0</v>
      </c>
      <c r="I397" s="472">
        <f t="shared" si="32"/>
        <v>100</v>
      </c>
      <c r="J397" s="468">
        <f t="shared" si="33"/>
        <v>104</v>
      </c>
      <c r="K397" s="476">
        <f t="shared" si="34"/>
        <v>0.313253012048193</v>
      </c>
      <c r="L397" s="348"/>
    </row>
    <row r="398" s="455" customFormat="1" ht="19.95" customHeight="1" spans="1:12">
      <c r="A398" s="455">
        <v>2050301</v>
      </c>
      <c r="B398" s="469">
        <f t="shared" si="30"/>
        <v>7</v>
      </c>
      <c r="C398" s="470" t="s">
        <v>293</v>
      </c>
      <c r="D398" s="471">
        <v>0</v>
      </c>
      <c r="E398" s="471">
        <v>0</v>
      </c>
      <c r="F398" s="471">
        <v>0</v>
      </c>
      <c r="G398" s="471">
        <v>0</v>
      </c>
      <c r="H398" s="472">
        <f t="shared" si="31"/>
        <v>0</v>
      </c>
      <c r="I398" s="472">
        <f t="shared" si="32"/>
        <v>0</v>
      </c>
      <c r="J398" s="468">
        <f t="shared" si="33"/>
        <v>0</v>
      </c>
      <c r="K398" s="476">
        <f t="shared" si="34"/>
        <v>0</v>
      </c>
      <c r="L398" s="348"/>
    </row>
    <row r="399" s="455" customFormat="1" ht="19.95" customHeight="1" spans="1:12">
      <c r="A399" s="455">
        <v>2050302</v>
      </c>
      <c r="B399" s="469">
        <f t="shared" si="30"/>
        <v>7</v>
      </c>
      <c r="C399" s="470" t="s">
        <v>294</v>
      </c>
      <c r="D399" s="471">
        <v>332</v>
      </c>
      <c r="E399" s="471">
        <v>0</v>
      </c>
      <c r="F399" s="471">
        <v>436</v>
      </c>
      <c r="G399" s="471">
        <v>436</v>
      </c>
      <c r="H399" s="472">
        <f t="shared" si="31"/>
        <v>0</v>
      </c>
      <c r="I399" s="472">
        <f t="shared" si="32"/>
        <v>100</v>
      </c>
      <c r="J399" s="468">
        <f t="shared" si="33"/>
        <v>104</v>
      </c>
      <c r="K399" s="476">
        <f t="shared" si="34"/>
        <v>0.313253012048193</v>
      </c>
      <c r="L399" s="348"/>
    </row>
    <row r="400" s="455" customFormat="1" ht="19.95" customHeight="1" spans="1:12">
      <c r="A400" s="455">
        <v>2050303</v>
      </c>
      <c r="B400" s="469">
        <f t="shared" si="30"/>
        <v>7</v>
      </c>
      <c r="C400" s="470" t="s">
        <v>295</v>
      </c>
      <c r="D400" s="471">
        <v>0</v>
      </c>
      <c r="E400" s="471">
        <v>0</v>
      </c>
      <c r="F400" s="471">
        <v>0</v>
      </c>
      <c r="G400" s="471">
        <v>0</v>
      </c>
      <c r="H400" s="472">
        <f t="shared" si="31"/>
        <v>0</v>
      </c>
      <c r="I400" s="472">
        <f t="shared" si="32"/>
        <v>0</v>
      </c>
      <c r="J400" s="468">
        <f t="shared" si="33"/>
        <v>0</v>
      </c>
      <c r="K400" s="476">
        <f t="shared" si="34"/>
        <v>0</v>
      </c>
      <c r="L400" s="348"/>
    </row>
    <row r="401" s="455" customFormat="1" ht="19.95" customHeight="1" spans="1:12">
      <c r="A401" s="455">
        <v>2050305</v>
      </c>
      <c r="B401" s="469">
        <f t="shared" si="30"/>
        <v>7</v>
      </c>
      <c r="C401" s="470" t="s">
        <v>296</v>
      </c>
      <c r="D401" s="471">
        <v>0</v>
      </c>
      <c r="E401" s="471">
        <v>0</v>
      </c>
      <c r="F401" s="471">
        <v>0</v>
      </c>
      <c r="G401" s="471">
        <v>0</v>
      </c>
      <c r="H401" s="472">
        <f t="shared" si="31"/>
        <v>0</v>
      </c>
      <c r="I401" s="472">
        <f t="shared" si="32"/>
        <v>0</v>
      </c>
      <c r="J401" s="468">
        <f t="shared" si="33"/>
        <v>0</v>
      </c>
      <c r="K401" s="476">
        <f t="shared" si="34"/>
        <v>0</v>
      </c>
      <c r="L401" s="348"/>
    </row>
    <row r="402" s="455" customFormat="1" ht="19.95" customHeight="1" spans="1:12">
      <c r="A402" s="455">
        <v>2050399</v>
      </c>
      <c r="B402" s="469">
        <f t="shared" si="30"/>
        <v>7</v>
      </c>
      <c r="C402" s="470" t="s">
        <v>297</v>
      </c>
      <c r="D402" s="471">
        <v>0</v>
      </c>
      <c r="E402" s="471">
        <v>0</v>
      </c>
      <c r="F402" s="471">
        <v>0</v>
      </c>
      <c r="G402" s="471">
        <v>0</v>
      </c>
      <c r="H402" s="472">
        <f t="shared" si="31"/>
        <v>0</v>
      </c>
      <c r="I402" s="472">
        <f t="shared" si="32"/>
        <v>0</v>
      </c>
      <c r="J402" s="468">
        <f t="shared" si="33"/>
        <v>0</v>
      </c>
      <c r="K402" s="476">
        <f t="shared" si="34"/>
        <v>0</v>
      </c>
      <c r="L402" s="348"/>
    </row>
    <row r="403" s="455" customFormat="1" ht="19.95" customHeight="1" spans="1:12">
      <c r="A403" s="455">
        <v>20504</v>
      </c>
      <c r="B403" s="469">
        <f t="shared" si="30"/>
        <v>5</v>
      </c>
      <c r="C403" s="470" t="s">
        <v>298</v>
      </c>
      <c r="D403" s="471">
        <v>0</v>
      </c>
      <c r="E403" s="471">
        <v>0</v>
      </c>
      <c r="F403" s="471">
        <v>0</v>
      </c>
      <c r="G403" s="471">
        <v>0</v>
      </c>
      <c r="H403" s="472">
        <f t="shared" si="31"/>
        <v>0</v>
      </c>
      <c r="I403" s="472">
        <f t="shared" si="32"/>
        <v>0</v>
      </c>
      <c r="J403" s="468">
        <f t="shared" si="33"/>
        <v>0</v>
      </c>
      <c r="K403" s="476">
        <f t="shared" si="34"/>
        <v>0</v>
      </c>
      <c r="L403" s="348"/>
    </row>
    <row r="404" s="455" customFormat="1" ht="19.95" customHeight="1" spans="1:12">
      <c r="A404" s="455">
        <v>2050401</v>
      </c>
      <c r="B404" s="469">
        <f t="shared" si="30"/>
        <v>7</v>
      </c>
      <c r="C404" s="470" t="s">
        <v>299</v>
      </c>
      <c r="D404" s="471">
        <v>0</v>
      </c>
      <c r="E404" s="471">
        <v>0</v>
      </c>
      <c r="F404" s="471">
        <v>0</v>
      </c>
      <c r="G404" s="471">
        <v>0</v>
      </c>
      <c r="H404" s="472">
        <f t="shared" si="31"/>
        <v>0</v>
      </c>
      <c r="I404" s="472">
        <f t="shared" si="32"/>
        <v>0</v>
      </c>
      <c r="J404" s="468">
        <f t="shared" si="33"/>
        <v>0</v>
      </c>
      <c r="K404" s="476">
        <f t="shared" si="34"/>
        <v>0</v>
      </c>
      <c r="L404" s="348"/>
    </row>
    <row r="405" s="455" customFormat="1" ht="19.95" customHeight="1" spans="1:12">
      <c r="A405" s="455">
        <v>2050402</v>
      </c>
      <c r="B405" s="469">
        <f t="shared" si="30"/>
        <v>7</v>
      </c>
      <c r="C405" s="470" t="s">
        <v>300</v>
      </c>
      <c r="D405" s="471">
        <v>0</v>
      </c>
      <c r="E405" s="471">
        <v>0</v>
      </c>
      <c r="F405" s="471">
        <v>0</v>
      </c>
      <c r="G405" s="471">
        <v>0</v>
      </c>
      <c r="H405" s="472">
        <f t="shared" si="31"/>
        <v>0</v>
      </c>
      <c r="I405" s="472">
        <f t="shared" si="32"/>
        <v>0</v>
      </c>
      <c r="J405" s="468">
        <f t="shared" si="33"/>
        <v>0</v>
      </c>
      <c r="K405" s="476">
        <f t="shared" si="34"/>
        <v>0</v>
      </c>
      <c r="L405" s="348"/>
    </row>
    <row r="406" s="455" customFormat="1" ht="19.95" customHeight="1" spans="1:12">
      <c r="A406" s="455">
        <v>2050403</v>
      </c>
      <c r="B406" s="469">
        <f t="shared" si="30"/>
        <v>7</v>
      </c>
      <c r="C406" s="470" t="s">
        <v>301</v>
      </c>
      <c r="D406" s="471">
        <v>0</v>
      </c>
      <c r="E406" s="471">
        <v>0</v>
      </c>
      <c r="F406" s="471">
        <v>0</v>
      </c>
      <c r="G406" s="471">
        <v>0</v>
      </c>
      <c r="H406" s="472">
        <f t="shared" si="31"/>
        <v>0</v>
      </c>
      <c r="I406" s="472">
        <f t="shared" si="32"/>
        <v>0</v>
      </c>
      <c r="J406" s="468">
        <f t="shared" si="33"/>
        <v>0</v>
      </c>
      <c r="K406" s="476">
        <f t="shared" si="34"/>
        <v>0</v>
      </c>
      <c r="L406" s="348"/>
    </row>
    <row r="407" s="455" customFormat="1" ht="19.95" customHeight="1" spans="1:12">
      <c r="A407" s="455">
        <v>2050404</v>
      </c>
      <c r="B407" s="469">
        <f t="shared" si="30"/>
        <v>7</v>
      </c>
      <c r="C407" s="470" t="s">
        <v>302</v>
      </c>
      <c r="D407" s="471">
        <v>0</v>
      </c>
      <c r="E407" s="471">
        <v>0</v>
      </c>
      <c r="F407" s="471">
        <v>0</v>
      </c>
      <c r="G407" s="471">
        <v>0</v>
      </c>
      <c r="H407" s="472">
        <f t="shared" si="31"/>
        <v>0</v>
      </c>
      <c r="I407" s="472">
        <f t="shared" si="32"/>
        <v>0</v>
      </c>
      <c r="J407" s="468">
        <f t="shared" si="33"/>
        <v>0</v>
      </c>
      <c r="K407" s="476">
        <f t="shared" si="34"/>
        <v>0</v>
      </c>
      <c r="L407" s="348"/>
    </row>
    <row r="408" s="455" customFormat="1" ht="19.95" customHeight="1" spans="1:12">
      <c r="A408" s="455">
        <v>2050499</v>
      </c>
      <c r="B408" s="469">
        <f t="shared" si="30"/>
        <v>7</v>
      </c>
      <c r="C408" s="470" t="s">
        <v>303</v>
      </c>
      <c r="D408" s="471">
        <v>0</v>
      </c>
      <c r="E408" s="471">
        <v>0</v>
      </c>
      <c r="F408" s="471">
        <v>0</v>
      </c>
      <c r="G408" s="471">
        <v>0</v>
      </c>
      <c r="H408" s="472">
        <f t="shared" si="31"/>
        <v>0</v>
      </c>
      <c r="I408" s="472">
        <f t="shared" si="32"/>
        <v>0</v>
      </c>
      <c r="J408" s="468">
        <f t="shared" si="33"/>
        <v>0</v>
      </c>
      <c r="K408" s="476">
        <f t="shared" si="34"/>
        <v>0</v>
      </c>
      <c r="L408" s="348"/>
    </row>
    <row r="409" s="455" customFormat="1" ht="19.95" customHeight="1" spans="1:12">
      <c r="A409" s="455">
        <v>20505</v>
      </c>
      <c r="B409" s="469">
        <f t="shared" si="30"/>
        <v>5</v>
      </c>
      <c r="C409" s="470" t="s">
        <v>304</v>
      </c>
      <c r="D409" s="471">
        <v>0</v>
      </c>
      <c r="E409" s="471">
        <v>0</v>
      </c>
      <c r="F409" s="471">
        <v>0</v>
      </c>
      <c r="G409" s="471">
        <v>0</v>
      </c>
      <c r="H409" s="472">
        <f t="shared" si="31"/>
        <v>0</v>
      </c>
      <c r="I409" s="472">
        <f t="shared" si="32"/>
        <v>0</v>
      </c>
      <c r="J409" s="468">
        <f t="shared" si="33"/>
        <v>0</v>
      </c>
      <c r="K409" s="476">
        <f t="shared" si="34"/>
        <v>0</v>
      </c>
      <c r="L409" s="348"/>
    </row>
    <row r="410" s="455" customFormat="1" ht="19.95" customHeight="1" spans="1:12">
      <c r="A410" s="455">
        <v>2050501</v>
      </c>
      <c r="B410" s="469">
        <f t="shared" si="30"/>
        <v>7</v>
      </c>
      <c r="C410" s="470" t="s">
        <v>305</v>
      </c>
      <c r="D410" s="471">
        <v>0</v>
      </c>
      <c r="E410" s="471">
        <v>0</v>
      </c>
      <c r="F410" s="471">
        <v>0</v>
      </c>
      <c r="G410" s="471">
        <v>0</v>
      </c>
      <c r="H410" s="472">
        <f t="shared" si="31"/>
        <v>0</v>
      </c>
      <c r="I410" s="472">
        <f t="shared" si="32"/>
        <v>0</v>
      </c>
      <c r="J410" s="468">
        <f t="shared" si="33"/>
        <v>0</v>
      </c>
      <c r="K410" s="476">
        <f t="shared" si="34"/>
        <v>0</v>
      </c>
      <c r="L410" s="348"/>
    </row>
    <row r="411" s="455" customFormat="1" ht="19.95" customHeight="1" spans="1:12">
      <c r="A411" s="455">
        <v>2050502</v>
      </c>
      <c r="B411" s="469">
        <f t="shared" si="30"/>
        <v>7</v>
      </c>
      <c r="C411" s="470" t="s">
        <v>306</v>
      </c>
      <c r="D411" s="471">
        <v>0</v>
      </c>
      <c r="E411" s="471">
        <v>0</v>
      </c>
      <c r="F411" s="471">
        <v>0</v>
      </c>
      <c r="G411" s="471">
        <v>0</v>
      </c>
      <c r="H411" s="472">
        <f t="shared" si="31"/>
        <v>0</v>
      </c>
      <c r="I411" s="472">
        <f t="shared" si="32"/>
        <v>0</v>
      </c>
      <c r="J411" s="468">
        <f t="shared" si="33"/>
        <v>0</v>
      </c>
      <c r="K411" s="476">
        <f t="shared" si="34"/>
        <v>0</v>
      </c>
      <c r="L411" s="348"/>
    </row>
    <row r="412" s="455" customFormat="1" ht="19.95" customHeight="1" spans="1:12">
      <c r="A412" s="455">
        <v>2050599</v>
      </c>
      <c r="B412" s="469">
        <f t="shared" si="30"/>
        <v>7</v>
      </c>
      <c r="C412" s="470" t="s">
        <v>307</v>
      </c>
      <c r="D412" s="471">
        <v>0</v>
      </c>
      <c r="E412" s="471">
        <v>0</v>
      </c>
      <c r="F412" s="471">
        <v>0</v>
      </c>
      <c r="G412" s="471">
        <v>0</v>
      </c>
      <c r="H412" s="472">
        <f t="shared" si="31"/>
        <v>0</v>
      </c>
      <c r="I412" s="472">
        <f t="shared" si="32"/>
        <v>0</v>
      </c>
      <c r="J412" s="468">
        <f t="shared" si="33"/>
        <v>0</v>
      </c>
      <c r="K412" s="476">
        <f t="shared" si="34"/>
        <v>0</v>
      </c>
      <c r="L412" s="348"/>
    </row>
    <row r="413" s="455" customFormat="1" ht="19.95" customHeight="1" spans="1:12">
      <c r="A413" s="455">
        <v>20506</v>
      </c>
      <c r="B413" s="469">
        <f t="shared" si="30"/>
        <v>5</v>
      </c>
      <c r="C413" s="470" t="s">
        <v>308</v>
      </c>
      <c r="D413" s="471">
        <v>0</v>
      </c>
      <c r="E413" s="471">
        <v>0</v>
      </c>
      <c r="F413" s="471">
        <v>0</v>
      </c>
      <c r="G413" s="471">
        <v>0</v>
      </c>
      <c r="H413" s="472">
        <f t="shared" si="31"/>
        <v>0</v>
      </c>
      <c r="I413" s="472">
        <f t="shared" si="32"/>
        <v>0</v>
      </c>
      <c r="J413" s="468">
        <f t="shared" si="33"/>
        <v>0</v>
      </c>
      <c r="K413" s="476">
        <f t="shared" si="34"/>
        <v>0</v>
      </c>
      <c r="L413" s="348"/>
    </row>
    <row r="414" s="455" customFormat="1" ht="19.95" customHeight="1" spans="1:12">
      <c r="A414" s="455">
        <v>2050601</v>
      </c>
      <c r="B414" s="469">
        <f t="shared" si="30"/>
        <v>7</v>
      </c>
      <c r="C414" s="470" t="s">
        <v>309</v>
      </c>
      <c r="D414" s="471">
        <v>0</v>
      </c>
      <c r="E414" s="471">
        <v>0</v>
      </c>
      <c r="F414" s="471">
        <v>0</v>
      </c>
      <c r="G414" s="471">
        <v>0</v>
      </c>
      <c r="H414" s="472">
        <f t="shared" si="31"/>
        <v>0</v>
      </c>
      <c r="I414" s="472">
        <f t="shared" si="32"/>
        <v>0</v>
      </c>
      <c r="J414" s="468">
        <f t="shared" si="33"/>
        <v>0</v>
      </c>
      <c r="K414" s="476">
        <f t="shared" si="34"/>
        <v>0</v>
      </c>
      <c r="L414" s="348"/>
    </row>
    <row r="415" s="455" customFormat="1" ht="19.95" customHeight="1" spans="1:12">
      <c r="A415" s="455">
        <v>2050602</v>
      </c>
      <c r="B415" s="469">
        <f t="shared" si="30"/>
        <v>7</v>
      </c>
      <c r="C415" s="470" t="s">
        <v>310</v>
      </c>
      <c r="D415" s="471">
        <v>0</v>
      </c>
      <c r="E415" s="471">
        <v>0</v>
      </c>
      <c r="F415" s="471">
        <v>0</v>
      </c>
      <c r="G415" s="471">
        <v>0</v>
      </c>
      <c r="H415" s="472">
        <f t="shared" si="31"/>
        <v>0</v>
      </c>
      <c r="I415" s="472">
        <f t="shared" si="32"/>
        <v>0</v>
      </c>
      <c r="J415" s="468">
        <f t="shared" si="33"/>
        <v>0</v>
      </c>
      <c r="K415" s="476">
        <f t="shared" si="34"/>
        <v>0</v>
      </c>
      <c r="L415" s="348"/>
    </row>
    <row r="416" s="455" customFormat="1" ht="19.95" customHeight="1" spans="1:12">
      <c r="A416" s="455">
        <v>2050699</v>
      </c>
      <c r="B416" s="469">
        <f t="shared" si="30"/>
        <v>7</v>
      </c>
      <c r="C416" s="470" t="s">
        <v>311</v>
      </c>
      <c r="D416" s="471">
        <v>0</v>
      </c>
      <c r="E416" s="471">
        <v>0</v>
      </c>
      <c r="F416" s="471">
        <v>0</v>
      </c>
      <c r="G416" s="471">
        <v>0</v>
      </c>
      <c r="H416" s="472">
        <f t="shared" si="31"/>
        <v>0</v>
      </c>
      <c r="I416" s="472">
        <f t="shared" si="32"/>
        <v>0</v>
      </c>
      <c r="J416" s="468">
        <f t="shared" si="33"/>
        <v>0</v>
      </c>
      <c r="K416" s="476">
        <f t="shared" si="34"/>
        <v>0</v>
      </c>
      <c r="L416" s="348"/>
    </row>
    <row r="417" s="455" customFormat="1" ht="19.95" customHeight="1" spans="1:12">
      <c r="A417" s="455">
        <v>20507</v>
      </c>
      <c r="B417" s="469">
        <f t="shared" si="30"/>
        <v>5</v>
      </c>
      <c r="C417" s="470" t="s">
        <v>312</v>
      </c>
      <c r="D417" s="471">
        <v>331</v>
      </c>
      <c r="E417" s="471">
        <v>420.96</v>
      </c>
      <c r="F417" s="471">
        <v>459</v>
      </c>
      <c r="G417" s="471">
        <v>459</v>
      </c>
      <c r="H417" s="472">
        <f t="shared" si="31"/>
        <v>109.036488027366</v>
      </c>
      <c r="I417" s="472">
        <f t="shared" si="32"/>
        <v>100</v>
      </c>
      <c r="J417" s="468">
        <f t="shared" si="33"/>
        <v>128</v>
      </c>
      <c r="K417" s="476">
        <f t="shared" si="34"/>
        <v>0.386706948640483</v>
      </c>
      <c r="L417" s="348"/>
    </row>
    <row r="418" s="455" customFormat="1" ht="19.95" customHeight="1" spans="1:12">
      <c r="A418" s="455">
        <v>2050701</v>
      </c>
      <c r="B418" s="469">
        <f t="shared" si="30"/>
        <v>7</v>
      </c>
      <c r="C418" s="470" t="s">
        <v>313</v>
      </c>
      <c r="D418" s="471">
        <v>331</v>
      </c>
      <c r="E418" s="471">
        <v>292.96</v>
      </c>
      <c r="F418" s="471">
        <v>459</v>
      </c>
      <c r="G418" s="471">
        <v>459</v>
      </c>
      <c r="H418" s="472">
        <f t="shared" si="31"/>
        <v>156.676679410158</v>
      </c>
      <c r="I418" s="472">
        <f t="shared" si="32"/>
        <v>100</v>
      </c>
      <c r="J418" s="468">
        <f t="shared" si="33"/>
        <v>128</v>
      </c>
      <c r="K418" s="476">
        <f t="shared" si="34"/>
        <v>0.386706948640483</v>
      </c>
      <c r="L418" s="348"/>
    </row>
    <row r="419" s="455" customFormat="1" ht="19.95" customHeight="1" spans="1:12">
      <c r="A419" s="455">
        <v>2050702</v>
      </c>
      <c r="B419" s="469">
        <f t="shared" si="30"/>
        <v>7</v>
      </c>
      <c r="C419" s="470" t="s">
        <v>314</v>
      </c>
      <c r="D419" s="471">
        <v>0</v>
      </c>
      <c r="E419" s="471">
        <v>0</v>
      </c>
      <c r="F419" s="471">
        <v>0</v>
      </c>
      <c r="G419" s="471">
        <v>0</v>
      </c>
      <c r="H419" s="472">
        <f t="shared" si="31"/>
        <v>0</v>
      </c>
      <c r="I419" s="472">
        <f t="shared" si="32"/>
        <v>0</v>
      </c>
      <c r="J419" s="468">
        <f t="shared" si="33"/>
        <v>0</v>
      </c>
      <c r="K419" s="476">
        <f t="shared" si="34"/>
        <v>0</v>
      </c>
      <c r="L419" s="348"/>
    </row>
    <row r="420" s="455" customFormat="1" ht="19.95" customHeight="1" spans="1:12">
      <c r="A420" s="455">
        <v>2050799</v>
      </c>
      <c r="B420" s="469">
        <f t="shared" si="30"/>
        <v>7</v>
      </c>
      <c r="C420" s="470" t="s">
        <v>315</v>
      </c>
      <c r="D420" s="471">
        <v>0</v>
      </c>
      <c r="E420" s="471">
        <v>128</v>
      </c>
      <c r="F420" s="471">
        <v>0</v>
      </c>
      <c r="G420" s="471">
        <v>0</v>
      </c>
      <c r="H420" s="472">
        <f t="shared" si="31"/>
        <v>0</v>
      </c>
      <c r="I420" s="472">
        <f t="shared" si="32"/>
        <v>0</v>
      </c>
      <c r="J420" s="468">
        <f t="shared" si="33"/>
        <v>0</v>
      </c>
      <c r="K420" s="476">
        <f t="shared" si="34"/>
        <v>0</v>
      </c>
      <c r="L420" s="348"/>
    </row>
    <row r="421" s="455" customFormat="1" ht="19.95" customHeight="1" spans="1:12">
      <c r="A421" s="455">
        <v>20508</v>
      </c>
      <c r="B421" s="469">
        <f t="shared" si="30"/>
        <v>5</v>
      </c>
      <c r="C421" s="470" t="s">
        <v>316</v>
      </c>
      <c r="D421" s="471">
        <v>121</v>
      </c>
      <c r="E421" s="471">
        <v>703.05</v>
      </c>
      <c r="F421" s="471">
        <v>1094</v>
      </c>
      <c r="G421" s="471">
        <v>1094</v>
      </c>
      <c r="H421" s="472">
        <f t="shared" si="31"/>
        <v>155.607709266766</v>
      </c>
      <c r="I421" s="472">
        <f t="shared" si="32"/>
        <v>100</v>
      </c>
      <c r="J421" s="468">
        <f t="shared" si="33"/>
        <v>973</v>
      </c>
      <c r="K421" s="476">
        <f t="shared" si="34"/>
        <v>8.04132231404959</v>
      </c>
      <c r="L421" s="348"/>
    </row>
    <row r="422" s="455" customFormat="1" ht="19.95" customHeight="1" spans="1:12">
      <c r="A422" s="455">
        <v>2050801</v>
      </c>
      <c r="B422" s="469">
        <f t="shared" si="30"/>
        <v>7</v>
      </c>
      <c r="C422" s="470" t="s">
        <v>317</v>
      </c>
      <c r="D422" s="471">
        <v>42</v>
      </c>
      <c r="E422" s="471">
        <v>147.5</v>
      </c>
      <c r="F422" s="471">
        <v>876</v>
      </c>
      <c r="G422" s="471">
        <v>876</v>
      </c>
      <c r="H422" s="472">
        <f t="shared" si="31"/>
        <v>593.898305084746</v>
      </c>
      <c r="I422" s="472">
        <f t="shared" si="32"/>
        <v>100</v>
      </c>
      <c r="J422" s="468">
        <f t="shared" si="33"/>
        <v>834</v>
      </c>
      <c r="K422" s="476">
        <f t="shared" si="34"/>
        <v>19.8571428571429</v>
      </c>
      <c r="L422" s="348"/>
    </row>
    <row r="423" s="455" customFormat="1" ht="19.95" customHeight="1" spans="1:12">
      <c r="A423" s="455">
        <v>2050802</v>
      </c>
      <c r="B423" s="469">
        <f t="shared" si="30"/>
        <v>7</v>
      </c>
      <c r="C423" s="470" t="s">
        <v>318</v>
      </c>
      <c r="D423" s="471">
        <v>0</v>
      </c>
      <c r="E423" s="471">
        <v>0</v>
      </c>
      <c r="F423" s="471">
        <v>92</v>
      </c>
      <c r="G423" s="471">
        <v>92</v>
      </c>
      <c r="H423" s="472">
        <f t="shared" si="31"/>
        <v>0</v>
      </c>
      <c r="I423" s="472">
        <f t="shared" si="32"/>
        <v>100</v>
      </c>
      <c r="J423" s="468">
        <f t="shared" si="33"/>
        <v>92</v>
      </c>
      <c r="K423" s="476">
        <f t="shared" si="34"/>
        <v>0</v>
      </c>
      <c r="L423" s="348"/>
    </row>
    <row r="424" s="455" customFormat="1" ht="19.95" customHeight="1" spans="1:12">
      <c r="A424" s="455">
        <v>2050803</v>
      </c>
      <c r="B424" s="469">
        <f t="shared" si="30"/>
        <v>7</v>
      </c>
      <c r="C424" s="470" t="s">
        <v>319</v>
      </c>
      <c r="D424" s="471">
        <v>62</v>
      </c>
      <c r="E424" s="471">
        <v>555.55</v>
      </c>
      <c r="F424" s="471">
        <v>103</v>
      </c>
      <c r="G424" s="471">
        <v>103</v>
      </c>
      <c r="H424" s="472">
        <f t="shared" si="31"/>
        <v>18.540185401854</v>
      </c>
      <c r="I424" s="472">
        <f t="shared" si="32"/>
        <v>100</v>
      </c>
      <c r="J424" s="468">
        <f t="shared" si="33"/>
        <v>41</v>
      </c>
      <c r="K424" s="476">
        <f t="shared" si="34"/>
        <v>0.661290322580645</v>
      </c>
      <c r="L424" s="348"/>
    </row>
    <row r="425" s="455" customFormat="1" ht="19.95" customHeight="1" spans="1:12">
      <c r="A425" s="455">
        <v>2050804</v>
      </c>
      <c r="B425" s="469">
        <f t="shared" si="30"/>
        <v>7</v>
      </c>
      <c r="C425" s="470" t="s">
        <v>320</v>
      </c>
      <c r="D425" s="471">
        <v>0</v>
      </c>
      <c r="E425" s="471">
        <v>0</v>
      </c>
      <c r="F425" s="471">
        <v>0</v>
      </c>
      <c r="G425" s="471">
        <v>0</v>
      </c>
      <c r="H425" s="472">
        <f t="shared" si="31"/>
        <v>0</v>
      </c>
      <c r="I425" s="472">
        <f t="shared" si="32"/>
        <v>0</v>
      </c>
      <c r="J425" s="468">
        <f t="shared" si="33"/>
        <v>0</v>
      </c>
      <c r="K425" s="476">
        <f t="shared" si="34"/>
        <v>0</v>
      </c>
      <c r="L425" s="348"/>
    </row>
    <row r="426" s="455" customFormat="1" ht="19.95" customHeight="1" spans="1:12">
      <c r="A426" s="455">
        <v>2050899</v>
      </c>
      <c r="B426" s="469">
        <f t="shared" si="30"/>
        <v>7</v>
      </c>
      <c r="C426" s="470" t="s">
        <v>321</v>
      </c>
      <c r="D426" s="471">
        <v>17</v>
      </c>
      <c r="E426" s="471">
        <v>0</v>
      </c>
      <c r="F426" s="471">
        <v>23</v>
      </c>
      <c r="G426" s="471">
        <v>23</v>
      </c>
      <c r="H426" s="472">
        <f t="shared" si="31"/>
        <v>0</v>
      </c>
      <c r="I426" s="472">
        <f t="shared" si="32"/>
        <v>100</v>
      </c>
      <c r="J426" s="468">
        <f t="shared" si="33"/>
        <v>6</v>
      </c>
      <c r="K426" s="476">
        <f t="shared" si="34"/>
        <v>0.352941176470588</v>
      </c>
      <c r="L426" s="348"/>
    </row>
    <row r="427" s="455" customFormat="1" ht="19.95" customHeight="1" spans="1:12">
      <c r="A427" s="455">
        <v>20509</v>
      </c>
      <c r="B427" s="469">
        <f t="shared" si="30"/>
        <v>5</v>
      </c>
      <c r="C427" s="470" t="s">
        <v>322</v>
      </c>
      <c r="D427" s="471">
        <v>1480</v>
      </c>
      <c r="E427" s="471">
        <v>625</v>
      </c>
      <c r="F427" s="471">
        <v>3210</v>
      </c>
      <c r="G427" s="471">
        <v>3210</v>
      </c>
      <c r="H427" s="472">
        <f t="shared" si="31"/>
        <v>513.6</v>
      </c>
      <c r="I427" s="472">
        <f t="shared" si="32"/>
        <v>100</v>
      </c>
      <c r="J427" s="468">
        <f t="shared" si="33"/>
        <v>1730</v>
      </c>
      <c r="K427" s="476">
        <f t="shared" si="34"/>
        <v>1.16891891891892</v>
      </c>
      <c r="L427" s="348"/>
    </row>
    <row r="428" s="455" customFormat="1" ht="19.95" customHeight="1" spans="1:12">
      <c r="A428" s="455">
        <v>2050901</v>
      </c>
      <c r="B428" s="469">
        <f t="shared" si="30"/>
        <v>7</v>
      </c>
      <c r="C428" s="470" t="s">
        <v>323</v>
      </c>
      <c r="D428" s="471">
        <v>0</v>
      </c>
      <c r="E428" s="471">
        <v>0</v>
      </c>
      <c r="F428" s="471">
        <v>0</v>
      </c>
      <c r="G428" s="471">
        <v>0</v>
      </c>
      <c r="H428" s="472">
        <f t="shared" si="31"/>
        <v>0</v>
      </c>
      <c r="I428" s="472">
        <f t="shared" si="32"/>
        <v>0</v>
      </c>
      <c r="J428" s="468">
        <f t="shared" si="33"/>
        <v>0</v>
      </c>
      <c r="K428" s="476">
        <f t="shared" si="34"/>
        <v>0</v>
      </c>
      <c r="L428" s="348"/>
    </row>
    <row r="429" s="455" customFormat="1" ht="19.95" customHeight="1" spans="1:12">
      <c r="A429" s="455">
        <v>2050902</v>
      </c>
      <c r="B429" s="469">
        <f t="shared" si="30"/>
        <v>7</v>
      </c>
      <c r="C429" s="470" t="s">
        <v>324</v>
      </c>
      <c r="D429" s="471">
        <v>0</v>
      </c>
      <c r="E429" s="471">
        <v>0</v>
      </c>
      <c r="F429" s="471">
        <v>0</v>
      </c>
      <c r="G429" s="471">
        <v>0</v>
      </c>
      <c r="H429" s="472">
        <f t="shared" si="31"/>
        <v>0</v>
      </c>
      <c r="I429" s="472">
        <f t="shared" si="32"/>
        <v>0</v>
      </c>
      <c r="J429" s="468">
        <f t="shared" si="33"/>
        <v>0</v>
      </c>
      <c r="K429" s="476">
        <f t="shared" si="34"/>
        <v>0</v>
      </c>
      <c r="L429" s="348"/>
    </row>
    <row r="430" s="455" customFormat="1" ht="19.95" customHeight="1" spans="1:12">
      <c r="A430" s="455">
        <v>2050903</v>
      </c>
      <c r="B430" s="469">
        <f t="shared" si="30"/>
        <v>7</v>
      </c>
      <c r="C430" s="470" t="s">
        <v>325</v>
      </c>
      <c r="D430" s="471">
        <v>0</v>
      </c>
      <c r="E430" s="471">
        <v>0</v>
      </c>
      <c r="F430" s="471">
        <v>0</v>
      </c>
      <c r="G430" s="471">
        <v>0</v>
      </c>
      <c r="H430" s="472">
        <f t="shared" si="31"/>
        <v>0</v>
      </c>
      <c r="I430" s="472">
        <f t="shared" si="32"/>
        <v>0</v>
      </c>
      <c r="J430" s="468">
        <f t="shared" si="33"/>
        <v>0</v>
      </c>
      <c r="K430" s="476">
        <f t="shared" si="34"/>
        <v>0</v>
      </c>
      <c r="L430" s="348"/>
    </row>
    <row r="431" s="455" customFormat="1" ht="19.95" customHeight="1" spans="1:12">
      <c r="A431" s="455">
        <v>2050904</v>
      </c>
      <c r="B431" s="469">
        <f t="shared" si="30"/>
        <v>7</v>
      </c>
      <c r="C431" s="470" t="s">
        <v>326</v>
      </c>
      <c r="D431" s="471">
        <v>0</v>
      </c>
      <c r="E431" s="471">
        <v>0</v>
      </c>
      <c r="F431" s="471">
        <v>0</v>
      </c>
      <c r="G431" s="471">
        <v>0</v>
      </c>
      <c r="H431" s="472">
        <f t="shared" si="31"/>
        <v>0</v>
      </c>
      <c r="I431" s="472">
        <f t="shared" si="32"/>
        <v>0</v>
      </c>
      <c r="J431" s="468">
        <f t="shared" si="33"/>
        <v>0</v>
      </c>
      <c r="K431" s="476">
        <f t="shared" si="34"/>
        <v>0</v>
      </c>
      <c r="L431" s="348"/>
    </row>
    <row r="432" s="455" customFormat="1" ht="19.95" customHeight="1" spans="1:12">
      <c r="A432" s="455">
        <v>2050905</v>
      </c>
      <c r="B432" s="469">
        <f t="shared" si="30"/>
        <v>7</v>
      </c>
      <c r="C432" s="470" t="s">
        <v>327</v>
      </c>
      <c r="D432" s="471">
        <v>0</v>
      </c>
      <c r="E432" s="471">
        <v>0</v>
      </c>
      <c r="F432" s="471">
        <v>0</v>
      </c>
      <c r="G432" s="471">
        <v>0</v>
      </c>
      <c r="H432" s="472">
        <f t="shared" si="31"/>
        <v>0</v>
      </c>
      <c r="I432" s="472">
        <f t="shared" si="32"/>
        <v>0</v>
      </c>
      <c r="J432" s="468">
        <f t="shared" si="33"/>
        <v>0</v>
      </c>
      <c r="K432" s="476">
        <f t="shared" si="34"/>
        <v>0</v>
      </c>
      <c r="L432" s="348"/>
    </row>
    <row r="433" s="455" customFormat="1" ht="19.95" customHeight="1" spans="1:12">
      <c r="A433" s="455">
        <v>2050999</v>
      </c>
      <c r="B433" s="469">
        <f t="shared" si="30"/>
        <v>7</v>
      </c>
      <c r="C433" s="470" t="s">
        <v>328</v>
      </c>
      <c r="D433" s="471">
        <v>1480</v>
      </c>
      <c r="E433" s="471">
        <v>625</v>
      </c>
      <c r="F433" s="471">
        <v>3210</v>
      </c>
      <c r="G433" s="471">
        <v>3210</v>
      </c>
      <c r="H433" s="472">
        <f t="shared" si="31"/>
        <v>513.6</v>
      </c>
      <c r="I433" s="472">
        <f t="shared" si="32"/>
        <v>100</v>
      </c>
      <c r="J433" s="468">
        <f t="shared" si="33"/>
        <v>1730</v>
      </c>
      <c r="K433" s="476">
        <f t="shared" si="34"/>
        <v>1.16891891891892</v>
      </c>
      <c r="L433" s="348"/>
    </row>
    <row r="434" s="455" customFormat="1" ht="19.95" customHeight="1" spans="1:12">
      <c r="A434" s="455">
        <v>20599</v>
      </c>
      <c r="B434" s="469">
        <f t="shared" si="30"/>
        <v>5</v>
      </c>
      <c r="C434" s="470" t="s">
        <v>329</v>
      </c>
      <c r="D434" s="471">
        <v>3910</v>
      </c>
      <c r="E434" s="471">
        <v>93</v>
      </c>
      <c r="F434" s="471">
        <v>1509</v>
      </c>
      <c r="G434" s="471">
        <v>1509</v>
      </c>
      <c r="H434" s="472">
        <f t="shared" si="31"/>
        <v>1622.58064516129</v>
      </c>
      <c r="I434" s="472">
        <f t="shared" si="32"/>
        <v>100</v>
      </c>
      <c r="J434" s="468">
        <f t="shared" si="33"/>
        <v>-2401</v>
      </c>
      <c r="K434" s="476">
        <f t="shared" si="34"/>
        <v>-0.614066496163683</v>
      </c>
      <c r="L434" s="348"/>
    </row>
    <row r="435" s="455" customFormat="1" ht="19.95" customHeight="1" spans="1:12">
      <c r="A435" s="455">
        <v>2059999</v>
      </c>
      <c r="B435" s="469">
        <f t="shared" si="30"/>
        <v>7</v>
      </c>
      <c r="C435" s="470" t="s">
        <v>330</v>
      </c>
      <c r="D435" s="471">
        <v>3910</v>
      </c>
      <c r="E435" s="471">
        <v>93</v>
      </c>
      <c r="F435" s="471">
        <v>1509</v>
      </c>
      <c r="G435" s="471">
        <v>1509</v>
      </c>
      <c r="H435" s="472">
        <f t="shared" si="31"/>
        <v>1622.58064516129</v>
      </c>
      <c r="I435" s="472">
        <f t="shared" si="32"/>
        <v>100</v>
      </c>
      <c r="J435" s="468">
        <f t="shared" si="33"/>
        <v>-2401</v>
      </c>
      <c r="K435" s="476">
        <f t="shared" si="34"/>
        <v>-0.614066496163683</v>
      </c>
      <c r="L435" s="348"/>
    </row>
    <row r="436" s="455" customFormat="1" ht="19.95" customHeight="1" spans="1:12">
      <c r="A436" s="455">
        <v>206</v>
      </c>
      <c r="B436" s="469">
        <f t="shared" si="30"/>
        <v>3</v>
      </c>
      <c r="C436" s="470" t="s">
        <v>331</v>
      </c>
      <c r="D436" s="471">
        <v>55895</v>
      </c>
      <c r="E436" s="471">
        <v>58462.37</v>
      </c>
      <c r="F436" s="471">
        <v>61360</v>
      </c>
      <c r="G436" s="471">
        <v>61360</v>
      </c>
      <c r="H436" s="472">
        <f t="shared" si="31"/>
        <v>104.956401870126</v>
      </c>
      <c r="I436" s="472">
        <f t="shared" si="32"/>
        <v>100</v>
      </c>
      <c r="J436" s="468">
        <f t="shared" si="33"/>
        <v>5465</v>
      </c>
      <c r="K436" s="476">
        <f t="shared" si="34"/>
        <v>0.0977726093568298</v>
      </c>
      <c r="L436" s="348"/>
    </row>
    <row r="437" s="455" customFormat="1" ht="19.95" customHeight="1" spans="1:12">
      <c r="A437" s="455">
        <v>20601</v>
      </c>
      <c r="B437" s="469">
        <f t="shared" si="30"/>
        <v>5</v>
      </c>
      <c r="C437" s="470" t="s">
        <v>332</v>
      </c>
      <c r="D437" s="471">
        <v>1062</v>
      </c>
      <c r="E437" s="471">
        <v>7878.87</v>
      </c>
      <c r="F437" s="471">
        <v>3597</v>
      </c>
      <c r="G437" s="471">
        <v>3597</v>
      </c>
      <c r="H437" s="472">
        <f t="shared" si="31"/>
        <v>45.6537549166314</v>
      </c>
      <c r="I437" s="472">
        <f t="shared" si="32"/>
        <v>100</v>
      </c>
      <c r="J437" s="468">
        <f t="shared" si="33"/>
        <v>2535</v>
      </c>
      <c r="K437" s="476">
        <f t="shared" si="34"/>
        <v>2.38700564971751</v>
      </c>
      <c r="L437" s="348"/>
    </row>
    <row r="438" s="455" customFormat="1" ht="19.95" customHeight="1" spans="1:12">
      <c r="A438" s="455">
        <v>2060101</v>
      </c>
      <c r="B438" s="469">
        <f t="shared" si="30"/>
        <v>7</v>
      </c>
      <c r="C438" s="470" t="s">
        <v>54</v>
      </c>
      <c r="D438" s="471">
        <v>56</v>
      </c>
      <c r="E438" s="471">
        <v>55.98</v>
      </c>
      <c r="F438" s="471">
        <v>49</v>
      </c>
      <c r="G438" s="471">
        <v>49</v>
      </c>
      <c r="H438" s="472">
        <f t="shared" si="31"/>
        <v>87.5312611647017</v>
      </c>
      <c r="I438" s="472">
        <f t="shared" si="32"/>
        <v>100</v>
      </c>
      <c r="J438" s="468">
        <f t="shared" si="33"/>
        <v>-7</v>
      </c>
      <c r="K438" s="476">
        <f t="shared" si="34"/>
        <v>-0.125</v>
      </c>
      <c r="L438" s="348"/>
    </row>
    <row r="439" s="455" customFormat="1" ht="19.95" customHeight="1" spans="1:12">
      <c r="A439" s="455">
        <v>2060102</v>
      </c>
      <c r="B439" s="469">
        <f t="shared" si="30"/>
        <v>7</v>
      </c>
      <c r="C439" s="470" t="s">
        <v>55</v>
      </c>
      <c r="D439" s="471">
        <v>610</v>
      </c>
      <c r="E439" s="471">
        <v>22.37</v>
      </c>
      <c r="F439" s="471">
        <v>17</v>
      </c>
      <c r="G439" s="471">
        <v>17</v>
      </c>
      <c r="H439" s="472">
        <f t="shared" si="31"/>
        <v>75.994635672776</v>
      </c>
      <c r="I439" s="472">
        <f t="shared" si="32"/>
        <v>100</v>
      </c>
      <c r="J439" s="468">
        <f t="shared" si="33"/>
        <v>-593</v>
      </c>
      <c r="K439" s="476">
        <f t="shared" si="34"/>
        <v>-0.972131147540984</v>
      </c>
      <c r="L439" s="348"/>
    </row>
    <row r="440" s="455" customFormat="1" ht="19.95" customHeight="1" spans="1:12">
      <c r="A440" s="455">
        <v>2060103</v>
      </c>
      <c r="B440" s="469">
        <f t="shared" si="30"/>
        <v>7</v>
      </c>
      <c r="C440" s="470" t="s">
        <v>56</v>
      </c>
      <c r="D440" s="471">
        <v>0</v>
      </c>
      <c r="E440" s="471">
        <v>0</v>
      </c>
      <c r="F440" s="471">
        <v>0</v>
      </c>
      <c r="G440" s="471">
        <v>0</v>
      </c>
      <c r="H440" s="472">
        <f t="shared" si="31"/>
        <v>0</v>
      </c>
      <c r="I440" s="472">
        <f t="shared" si="32"/>
        <v>0</v>
      </c>
      <c r="J440" s="468">
        <f t="shared" si="33"/>
        <v>0</v>
      </c>
      <c r="K440" s="476">
        <f t="shared" si="34"/>
        <v>0</v>
      </c>
      <c r="L440" s="348"/>
    </row>
    <row r="441" s="455" customFormat="1" ht="19.95" customHeight="1" spans="1:12">
      <c r="A441" s="455">
        <v>2060199</v>
      </c>
      <c r="B441" s="469">
        <f t="shared" si="30"/>
        <v>7</v>
      </c>
      <c r="C441" s="470" t="s">
        <v>333</v>
      </c>
      <c r="D441" s="471">
        <v>396</v>
      </c>
      <c r="E441" s="471">
        <v>7800.52</v>
      </c>
      <c r="F441" s="471">
        <v>3531</v>
      </c>
      <c r="G441" s="471">
        <v>3531</v>
      </c>
      <c r="H441" s="472">
        <f t="shared" si="31"/>
        <v>45.266213021696</v>
      </c>
      <c r="I441" s="472">
        <f t="shared" si="32"/>
        <v>100</v>
      </c>
      <c r="J441" s="468">
        <f t="shared" si="33"/>
        <v>3135</v>
      </c>
      <c r="K441" s="476">
        <f t="shared" si="34"/>
        <v>7.91666666666667</v>
      </c>
      <c r="L441" s="348"/>
    </row>
    <row r="442" s="455" customFormat="1" ht="19.95" customHeight="1" spans="1:12">
      <c r="A442" s="455">
        <v>20602</v>
      </c>
      <c r="B442" s="469">
        <f t="shared" si="30"/>
        <v>5</v>
      </c>
      <c r="C442" s="470" t="s">
        <v>334</v>
      </c>
      <c r="D442" s="471">
        <v>-3069</v>
      </c>
      <c r="E442" s="471">
        <v>0</v>
      </c>
      <c r="F442" s="471">
        <v>3069</v>
      </c>
      <c r="G442" s="471">
        <v>3069</v>
      </c>
      <c r="H442" s="472">
        <f t="shared" si="31"/>
        <v>0</v>
      </c>
      <c r="I442" s="472">
        <f t="shared" si="32"/>
        <v>100</v>
      </c>
      <c r="J442" s="468">
        <f t="shared" si="33"/>
        <v>6138</v>
      </c>
      <c r="K442" s="476">
        <f t="shared" si="34"/>
        <v>-2</v>
      </c>
      <c r="L442" s="348"/>
    </row>
    <row r="443" s="455" customFormat="1" ht="19.95" customHeight="1" spans="1:12">
      <c r="A443" s="455">
        <v>2060201</v>
      </c>
      <c r="B443" s="469">
        <f t="shared" si="30"/>
        <v>7</v>
      </c>
      <c r="C443" s="470" t="s">
        <v>335</v>
      </c>
      <c r="D443" s="471">
        <v>0</v>
      </c>
      <c r="E443" s="471">
        <v>0</v>
      </c>
      <c r="F443" s="471">
        <v>0</v>
      </c>
      <c r="G443" s="471">
        <v>0</v>
      </c>
      <c r="H443" s="472">
        <f t="shared" si="31"/>
        <v>0</v>
      </c>
      <c r="I443" s="472">
        <f t="shared" si="32"/>
        <v>0</v>
      </c>
      <c r="J443" s="468">
        <f t="shared" si="33"/>
        <v>0</v>
      </c>
      <c r="K443" s="476">
        <f t="shared" si="34"/>
        <v>0</v>
      </c>
      <c r="L443" s="348"/>
    </row>
    <row r="444" s="455" customFormat="1" ht="19.95" customHeight="1" spans="1:12">
      <c r="A444" s="455">
        <v>2060203</v>
      </c>
      <c r="B444" s="469">
        <f t="shared" si="30"/>
        <v>7</v>
      </c>
      <c r="C444" s="470" t="s">
        <v>336</v>
      </c>
      <c r="D444" s="471">
        <v>0</v>
      </c>
      <c r="E444" s="471">
        <v>0</v>
      </c>
      <c r="F444" s="471">
        <v>0</v>
      </c>
      <c r="G444" s="471">
        <v>0</v>
      </c>
      <c r="H444" s="472">
        <f t="shared" si="31"/>
        <v>0</v>
      </c>
      <c r="I444" s="472">
        <f t="shared" si="32"/>
        <v>0</v>
      </c>
      <c r="J444" s="468">
        <f t="shared" si="33"/>
        <v>0</v>
      </c>
      <c r="K444" s="476">
        <f t="shared" si="34"/>
        <v>0</v>
      </c>
      <c r="L444" s="348"/>
    </row>
    <row r="445" s="455" customFormat="1" ht="19.95" customHeight="1" spans="1:12">
      <c r="A445" s="455">
        <v>2060204</v>
      </c>
      <c r="B445" s="469">
        <f t="shared" si="30"/>
        <v>7</v>
      </c>
      <c r="C445" s="470" t="s">
        <v>337</v>
      </c>
      <c r="D445" s="471">
        <v>-3069</v>
      </c>
      <c r="E445" s="471">
        <v>0</v>
      </c>
      <c r="F445" s="471">
        <v>3069</v>
      </c>
      <c r="G445" s="471">
        <v>3069</v>
      </c>
      <c r="H445" s="472">
        <f t="shared" si="31"/>
        <v>0</v>
      </c>
      <c r="I445" s="472">
        <f t="shared" si="32"/>
        <v>100</v>
      </c>
      <c r="J445" s="468">
        <f t="shared" si="33"/>
        <v>6138</v>
      </c>
      <c r="K445" s="476">
        <f t="shared" si="34"/>
        <v>-2</v>
      </c>
      <c r="L445" s="348"/>
    </row>
    <row r="446" s="455" customFormat="1" ht="19.95" customHeight="1" spans="1:12">
      <c r="A446" s="455">
        <v>2060205</v>
      </c>
      <c r="B446" s="469">
        <f t="shared" si="30"/>
        <v>7</v>
      </c>
      <c r="C446" s="470" t="s">
        <v>338</v>
      </c>
      <c r="D446" s="471">
        <v>0</v>
      </c>
      <c r="E446" s="471">
        <v>0</v>
      </c>
      <c r="F446" s="471">
        <v>0</v>
      </c>
      <c r="G446" s="471">
        <v>0</v>
      </c>
      <c r="H446" s="472">
        <f t="shared" si="31"/>
        <v>0</v>
      </c>
      <c r="I446" s="472">
        <f t="shared" si="32"/>
        <v>0</v>
      </c>
      <c r="J446" s="468">
        <f t="shared" si="33"/>
        <v>0</v>
      </c>
      <c r="K446" s="476">
        <f t="shared" si="34"/>
        <v>0</v>
      </c>
      <c r="L446" s="348"/>
    </row>
    <row r="447" s="455" customFormat="1" ht="19.95" customHeight="1" spans="1:12">
      <c r="A447" s="455">
        <v>2060206</v>
      </c>
      <c r="B447" s="469">
        <f t="shared" si="30"/>
        <v>7</v>
      </c>
      <c r="C447" s="470" t="s">
        <v>339</v>
      </c>
      <c r="D447" s="471">
        <v>0</v>
      </c>
      <c r="E447" s="471">
        <v>0</v>
      </c>
      <c r="F447" s="471">
        <v>0</v>
      </c>
      <c r="G447" s="471">
        <v>0</v>
      </c>
      <c r="H447" s="472">
        <f t="shared" si="31"/>
        <v>0</v>
      </c>
      <c r="I447" s="472">
        <f t="shared" si="32"/>
        <v>0</v>
      </c>
      <c r="J447" s="468">
        <f t="shared" si="33"/>
        <v>0</v>
      </c>
      <c r="K447" s="476">
        <f t="shared" si="34"/>
        <v>0</v>
      </c>
      <c r="L447" s="348"/>
    </row>
    <row r="448" s="455" customFormat="1" ht="19.95" customHeight="1" spans="1:12">
      <c r="A448" s="455">
        <v>2060207</v>
      </c>
      <c r="B448" s="469">
        <f t="shared" si="30"/>
        <v>7</v>
      </c>
      <c r="C448" s="470" t="s">
        <v>340</v>
      </c>
      <c r="D448" s="471">
        <v>0</v>
      </c>
      <c r="E448" s="471">
        <v>0</v>
      </c>
      <c r="F448" s="471">
        <v>0</v>
      </c>
      <c r="G448" s="471">
        <v>0</v>
      </c>
      <c r="H448" s="472">
        <f t="shared" si="31"/>
        <v>0</v>
      </c>
      <c r="I448" s="472">
        <f t="shared" si="32"/>
        <v>0</v>
      </c>
      <c r="J448" s="468">
        <f t="shared" si="33"/>
        <v>0</v>
      </c>
      <c r="K448" s="476">
        <f t="shared" si="34"/>
        <v>0</v>
      </c>
      <c r="L448" s="348"/>
    </row>
    <row r="449" s="455" customFormat="1" ht="19.95" customHeight="1" spans="1:12">
      <c r="A449" s="455">
        <v>2060208</v>
      </c>
      <c r="B449" s="469">
        <f t="shared" si="30"/>
        <v>7</v>
      </c>
      <c r="C449" s="470" t="s">
        <v>341</v>
      </c>
      <c r="D449" s="471">
        <v>0</v>
      </c>
      <c r="E449" s="471">
        <v>0</v>
      </c>
      <c r="F449" s="471">
        <v>0</v>
      </c>
      <c r="G449" s="471">
        <v>0</v>
      </c>
      <c r="H449" s="472">
        <f t="shared" si="31"/>
        <v>0</v>
      </c>
      <c r="I449" s="472">
        <f t="shared" si="32"/>
        <v>0</v>
      </c>
      <c r="J449" s="468">
        <f t="shared" si="33"/>
        <v>0</v>
      </c>
      <c r="K449" s="476">
        <f t="shared" si="34"/>
        <v>0</v>
      </c>
      <c r="L449" s="348"/>
    </row>
    <row r="450" s="455" customFormat="1" ht="19.95" customHeight="1" spans="1:12">
      <c r="A450" s="455">
        <v>2060299</v>
      </c>
      <c r="B450" s="469">
        <f t="shared" si="30"/>
        <v>7</v>
      </c>
      <c r="C450" s="470" t="s">
        <v>342</v>
      </c>
      <c r="D450" s="471">
        <v>0</v>
      </c>
      <c r="E450" s="471">
        <v>0</v>
      </c>
      <c r="F450" s="471">
        <v>0</v>
      </c>
      <c r="G450" s="471">
        <v>0</v>
      </c>
      <c r="H450" s="472">
        <f t="shared" si="31"/>
        <v>0</v>
      </c>
      <c r="I450" s="472">
        <f t="shared" si="32"/>
        <v>0</v>
      </c>
      <c r="J450" s="468">
        <f t="shared" si="33"/>
        <v>0</v>
      </c>
      <c r="K450" s="476">
        <f t="shared" si="34"/>
        <v>0</v>
      </c>
      <c r="L450" s="348"/>
    </row>
    <row r="451" s="455" customFormat="1" ht="19.95" customHeight="1" spans="1:12">
      <c r="A451" s="455">
        <v>20603</v>
      </c>
      <c r="B451" s="469">
        <f t="shared" si="30"/>
        <v>5</v>
      </c>
      <c r="C451" s="470" t="s">
        <v>343</v>
      </c>
      <c r="D451" s="471">
        <v>0</v>
      </c>
      <c r="E451" s="471">
        <v>0</v>
      </c>
      <c r="F451" s="471">
        <v>0</v>
      </c>
      <c r="G451" s="471">
        <v>0</v>
      </c>
      <c r="H451" s="472">
        <f t="shared" si="31"/>
        <v>0</v>
      </c>
      <c r="I451" s="472">
        <f t="shared" si="32"/>
        <v>0</v>
      </c>
      <c r="J451" s="468">
        <f t="shared" si="33"/>
        <v>0</v>
      </c>
      <c r="K451" s="476">
        <f t="shared" si="34"/>
        <v>0</v>
      </c>
      <c r="L451" s="348"/>
    </row>
    <row r="452" s="455" customFormat="1" ht="19.95" customHeight="1" spans="1:12">
      <c r="A452" s="455">
        <v>2060301</v>
      </c>
      <c r="B452" s="469">
        <f t="shared" si="30"/>
        <v>7</v>
      </c>
      <c r="C452" s="470" t="s">
        <v>335</v>
      </c>
      <c r="D452" s="471">
        <v>0</v>
      </c>
      <c r="E452" s="471">
        <v>0</v>
      </c>
      <c r="F452" s="471">
        <v>0</v>
      </c>
      <c r="G452" s="471">
        <v>0</v>
      </c>
      <c r="H452" s="472">
        <f t="shared" si="31"/>
        <v>0</v>
      </c>
      <c r="I452" s="472">
        <f t="shared" si="32"/>
        <v>0</v>
      </c>
      <c r="J452" s="468">
        <f t="shared" si="33"/>
        <v>0</v>
      </c>
      <c r="K452" s="476">
        <f t="shared" si="34"/>
        <v>0</v>
      </c>
      <c r="L452" s="348"/>
    </row>
    <row r="453" s="455" customFormat="1" ht="19.95" customHeight="1" spans="1:12">
      <c r="A453" s="455">
        <v>2060302</v>
      </c>
      <c r="B453" s="469">
        <f t="shared" si="30"/>
        <v>7</v>
      </c>
      <c r="C453" s="470" t="s">
        <v>344</v>
      </c>
      <c r="D453" s="471">
        <v>0</v>
      </c>
      <c r="E453" s="471">
        <v>0</v>
      </c>
      <c r="F453" s="471">
        <v>0</v>
      </c>
      <c r="G453" s="471">
        <v>0</v>
      </c>
      <c r="H453" s="472">
        <f t="shared" si="31"/>
        <v>0</v>
      </c>
      <c r="I453" s="472">
        <f t="shared" si="32"/>
        <v>0</v>
      </c>
      <c r="J453" s="468">
        <f t="shared" si="33"/>
        <v>0</v>
      </c>
      <c r="K453" s="476">
        <f t="shared" si="34"/>
        <v>0</v>
      </c>
      <c r="L453" s="348"/>
    </row>
    <row r="454" s="455" customFormat="1" ht="19.95" customHeight="1" spans="1:12">
      <c r="A454" s="455">
        <v>2060303</v>
      </c>
      <c r="B454" s="469">
        <f t="shared" ref="B454:B517" si="35">LEN(A454)</f>
        <v>7</v>
      </c>
      <c r="C454" s="470" t="s">
        <v>345</v>
      </c>
      <c r="D454" s="471">
        <v>0</v>
      </c>
      <c r="E454" s="471">
        <v>0</v>
      </c>
      <c r="F454" s="471">
        <v>0</v>
      </c>
      <c r="G454" s="471">
        <v>0</v>
      </c>
      <c r="H454" s="472">
        <f t="shared" ref="H454:H517" si="36">IFERROR(G454/E454%,0)</f>
        <v>0</v>
      </c>
      <c r="I454" s="472">
        <f t="shared" ref="I454:I517" si="37">IFERROR(G454/F454%,0)</f>
        <v>0</v>
      </c>
      <c r="J454" s="468">
        <f t="shared" ref="J454:J517" si="38">IFERROR(G454-D454,0)</f>
        <v>0</v>
      </c>
      <c r="K454" s="476">
        <f t="shared" ref="K454:K517" si="39">IFERROR(J454/D454*100%,0)</f>
        <v>0</v>
      </c>
      <c r="L454" s="348"/>
    </row>
    <row r="455" s="455" customFormat="1" ht="19.95" customHeight="1" spans="1:12">
      <c r="A455" s="455">
        <v>2060304</v>
      </c>
      <c r="B455" s="469">
        <f t="shared" si="35"/>
        <v>7</v>
      </c>
      <c r="C455" s="470" t="s">
        <v>346</v>
      </c>
      <c r="D455" s="471">
        <v>0</v>
      </c>
      <c r="E455" s="471">
        <v>0</v>
      </c>
      <c r="F455" s="471">
        <v>0</v>
      </c>
      <c r="G455" s="471">
        <v>0</v>
      </c>
      <c r="H455" s="472">
        <f t="shared" si="36"/>
        <v>0</v>
      </c>
      <c r="I455" s="472">
        <f t="shared" si="37"/>
        <v>0</v>
      </c>
      <c r="J455" s="468">
        <f t="shared" si="38"/>
        <v>0</v>
      </c>
      <c r="K455" s="476">
        <f t="shared" si="39"/>
        <v>0</v>
      </c>
      <c r="L455" s="348"/>
    </row>
    <row r="456" s="455" customFormat="1" ht="19.95" customHeight="1" spans="1:12">
      <c r="A456" s="455">
        <v>2060399</v>
      </c>
      <c r="B456" s="469">
        <f t="shared" si="35"/>
        <v>7</v>
      </c>
      <c r="C456" s="470" t="s">
        <v>347</v>
      </c>
      <c r="D456" s="471">
        <v>0</v>
      </c>
      <c r="E456" s="471">
        <v>0</v>
      </c>
      <c r="F456" s="471">
        <v>0</v>
      </c>
      <c r="G456" s="471">
        <v>0</v>
      </c>
      <c r="H456" s="472">
        <f t="shared" si="36"/>
        <v>0</v>
      </c>
      <c r="I456" s="472">
        <f t="shared" si="37"/>
        <v>0</v>
      </c>
      <c r="J456" s="468">
        <f t="shared" si="38"/>
        <v>0</v>
      </c>
      <c r="K456" s="476">
        <f t="shared" si="39"/>
        <v>0</v>
      </c>
      <c r="L456" s="348"/>
    </row>
    <row r="457" s="455" customFormat="1" ht="19.95" customHeight="1" spans="1:12">
      <c r="A457" s="455">
        <v>20604</v>
      </c>
      <c r="B457" s="469">
        <f t="shared" si="35"/>
        <v>5</v>
      </c>
      <c r="C457" s="470" t="s">
        <v>348</v>
      </c>
      <c r="D457" s="471">
        <v>5512</v>
      </c>
      <c r="E457" s="471">
        <v>0</v>
      </c>
      <c r="F457" s="471">
        <v>12062</v>
      </c>
      <c r="G457" s="471">
        <v>12062</v>
      </c>
      <c r="H457" s="472">
        <f t="shared" si="36"/>
        <v>0</v>
      </c>
      <c r="I457" s="472">
        <f t="shared" si="37"/>
        <v>100</v>
      </c>
      <c r="J457" s="468">
        <f t="shared" si="38"/>
        <v>6550</v>
      </c>
      <c r="K457" s="476">
        <f t="shared" si="39"/>
        <v>1.18831640058055</v>
      </c>
      <c r="L457" s="348"/>
    </row>
    <row r="458" s="455" customFormat="1" ht="19.95" customHeight="1" spans="1:12">
      <c r="A458" s="455">
        <v>2060401</v>
      </c>
      <c r="B458" s="469">
        <f t="shared" si="35"/>
        <v>7</v>
      </c>
      <c r="C458" s="470" t="s">
        <v>335</v>
      </c>
      <c r="D458" s="471">
        <v>0</v>
      </c>
      <c r="E458" s="471">
        <v>0</v>
      </c>
      <c r="F458" s="471">
        <v>0</v>
      </c>
      <c r="G458" s="471">
        <v>0</v>
      </c>
      <c r="H458" s="472">
        <f t="shared" si="36"/>
        <v>0</v>
      </c>
      <c r="I458" s="472">
        <f t="shared" si="37"/>
        <v>0</v>
      </c>
      <c r="J458" s="468">
        <f t="shared" si="38"/>
        <v>0</v>
      </c>
      <c r="K458" s="476">
        <f t="shared" si="39"/>
        <v>0</v>
      </c>
      <c r="L458" s="348"/>
    </row>
    <row r="459" s="455" customFormat="1" ht="19.95" customHeight="1" spans="1:12">
      <c r="A459" s="455">
        <v>2060404</v>
      </c>
      <c r="B459" s="469">
        <f t="shared" si="35"/>
        <v>7</v>
      </c>
      <c r="C459" s="470" t="s">
        <v>349</v>
      </c>
      <c r="D459" s="471">
        <v>0</v>
      </c>
      <c r="E459" s="471">
        <v>0</v>
      </c>
      <c r="F459" s="471">
        <v>0</v>
      </c>
      <c r="G459" s="471">
        <v>0</v>
      </c>
      <c r="H459" s="472">
        <f t="shared" si="36"/>
        <v>0</v>
      </c>
      <c r="I459" s="472">
        <f t="shared" si="37"/>
        <v>0</v>
      </c>
      <c r="J459" s="468">
        <f t="shared" si="38"/>
        <v>0</v>
      </c>
      <c r="K459" s="476">
        <f t="shared" si="39"/>
        <v>0</v>
      </c>
      <c r="L459" s="348"/>
    </row>
    <row r="460" s="455" customFormat="1" ht="19.95" customHeight="1" spans="1:12">
      <c r="A460" s="455">
        <v>2060405</v>
      </c>
      <c r="B460" s="469">
        <f t="shared" si="35"/>
        <v>7</v>
      </c>
      <c r="C460" s="470" t="s">
        <v>350</v>
      </c>
      <c r="D460" s="471">
        <v>0</v>
      </c>
      <c r="E460" s="471">
        <v>0</v>
      </c>
      <c r="F460" s="471">
        <v>0</v>
      </c>
      <c r="G460" s="471">
        <v>0</v>
      </c>
      <c r="H460" s="472">
        <f t="shared" si="36"/>
        <v>0</v>
      </c>
      <c r="I460" s="472">
        <f t="shared" si="37"/>
        <v>0</v>
      </c>
      <c r="J460" s="468">
        <f t="shared" si="38"/>
        <v>0</v>
      </c>
      <c r="K460" s="476">
        <f t="shared" si="39"/>
        <v>0</v>
      </c>
      <c r="L460" s="348"/>
    </row>
    <row r="461" s="455" customFormat="1" ht="19.95" customHeight="1" spans="1:12">
      <c r="A461" s="455">
        <v>2060499</v>
      </c>
      <c r="B461" s="469">
        <f t="shared" si="35"/>
        <v>7</v>
      </c>
      <c r="C461" s="470" t="s">
        <v>351</v>
      </c>
      <c r="D461" s="471">
        <v>5512</v>
      </c>
      <c r="E461" s="471">
        <v>0</v>
      </c>
      <c r="F461" s="471">
        <v>12062</v>
      </c>
      <c r="G461" s="471">
        <v>12062</v>
      </c>
      <c r="H461" s="472">
        <f t="shared" si="36"/>
        <v>0</v>
      </c>
      <c r="I461" s="472">
        <f t="shared" si="37"/>
        <v>100</v>
      </c>
      <c r="J461" s="468">
        <f t="shared" si="38"/>
        <v>6550</v>
      </c>
      <c r="K461" s="476">
        <f t="shared" si="39"/>
        <v>1.18831640058055</v>
      </c>
      <c r="L461" s="348"/>
    </row>
    <row r="462" s="455" customFormat="1" ht="19.95" customHeight="1" spans="1:12">
      <c r="A462" s="455">
        <v>20605</v>
      </c>
      <c r="B462" s="469">
        <f t="shared" si="35"/>
        <v>5</v>
      </c>
      <c r="C462" s="470" t="s">
        <v>352</v>
      </c>
      <c r="D462" s="471">
        <v>0</v>
      </c>
      <c r="E462" s="471">
        <v>0</v>
      </c>
      <c r="F462" s="471">
        <v>0</v>
      </c>
      <c r="G462" s="471">
        <v>0</v>
      </c>
      <c r="H462" s="472">
        <f t="shared" si="36"/>
        <v>0</v>
      </c>
      <c r="I462" s="472">
        <f t="shared" si="37"/>
        <v>0</v>
      </c>
      <c r="J462" s="468">
        <f t="shared" si="38"/>
        <v>0</v>
      </c>
      <c r="K462" s="476">
        <f t="shared" si="39"/>
        <v>0</v>
      </c>
      <c r="L462" s="348"/>
    </row>
    <row r="463" s="455" customFormat="1" ht="19.95" customHeight="1" spans="1:12">
      <c r="A463" s="455">
        <v>2060501</v>
      </c>
      <c r="B463" s="469">
        <f t="shared" si="35"/>
        <v>7</v>
      </c>
      <c r="C463" s="470" t="s">
        <v>335</v>
      </c>
      <c r="D463" s="471">
        <v>0</v>
      </c>
      <c r="E463" s="471">
        <v>0</v>
      </c>
      <c r="F463" s="471">
        <v>0</v>
      </c>
      <c r="G463" s="471">
        <v>0</v>
      </c>
      <c r="H463" s="472">
        <f t="shared" si="36"/>
        <v>0</v>
      </c>
      <c r="I463" s="472">
        <f t="shared" si="37"/>
        <v>0</v>
      </c>
      <c r="J463" s="468">
        <f t="shared" si="38"/>
        <v>0</v>
      </c>
      <c r="K463" s="476">
        <f t="shared" si="39"/>
        <v>0</v>
      </c>
      <c r="L463" s="348"/>
    </row>
    <row r="464" s="455" customFormat="1" ht="19.95" customHeight="1" spans="1:12">
      <c r="A464" s="455">
        <v>2060502</v>
      </c>
      <c r="B464" s="469">
        <f t="shared" si="35"/>
        <v>7</v>
      </c>
      <c r="C464" s="470" t="s">
        <v>353</v>
      </c>
      <c r="D464" s="471">
        <v>0</v>
      </c>
      <c r="E464" s="471">
        <v>0</v>
      </c>
      <c r="F464" s="471">
        <v>0</v>
      </c>
      <c r="G464" s="471">
        <v>0</v>
      </c>
      <c r="H464" s="472">
        <f t="shared" si="36"/>
        <v>0</v>
      </c>
      <c r="I464" s="472">
        <f t="shared" si="37"/>
        <v>0</v>
      </c>
      <c r="J464" s="468">
        <f t="shared" si="38"/>
        <v>0</v>
      </c>
      <c r="K464" s="476">
        <f t="shared" si="39"/>
        <v>0</v>
      </c>
      <c r="L464" s="348"/>
    </row>
    <row r="465" s="455" customFormat="1" ht="19.95" customHeight="1" spans="1:12">
      <c r="A465" s="455">
        <v>2060503</v>
      </c>
      <c r="B465" s="469">
        <f t="shared" si="35"/>
        <v>7</v>
      </c>
      <c r="C465" s="470" t="s">
        <v>354</v>
      </c>
      <c r="D465" s="471">
        <v>0</v>
      </c>
      <c r="E465" s="471">
        <v>0</v>
      </c>
      <c r="F465" s="471">
        <v>0</v>
      </c>
      <c r="G465" s="471">
        <v>0</v>
      </c>
      <c r="H465" s="472">
        <f t="shared" si="36"/>
        <v>0</v>
      </c>
      <c r="I465" s="472">
        <f t="shared" si="37"/>
        <v>0</v>
      </c>
      <c r="J465" s="468">
        <f t="shared" si="38"/>
        <v>0</v>
      </c>
      <c r="K465" s="476">
        <f t="shared" si="39"/>
        <v>0</v>
      </c>
      <c r="L465" s="348"/>
    </row>
    <row r="466" s="455" customFormat="1" ht="19.95" customHeight="1" spans="1:12">
      <c r="A466" s="455">
        <v>2060599</v>
      </c>
      <c r="B466" s="469">
        <f t="shared" si="35"/>
        <v>7</v>
      </c>
      <c r="C466" s="470" t="s">
        <v>355</v>
      </c>
      <c r="D466" s="471">
        <v>0</v>
      </c>
      <c r="E466" s="471">
        <v>0</v>
      </c>
      <c r="F466" s="471">
        <v>0</v>
      </c>
      <c r="G466" s="471">
        <v>0</v>
      </c>
      <c r="H466" s="472">
        <f t="shared" si="36"/>
        <v>0</v>
      </c>
      <c r="I466" s="472">
        <f t="shared" si="37"/>
        <v>0</v>
      </c>
      <c r="J466" s="468">
        <f t="shared" si="38"/>
        <v>0</v>
      </c>
      <c r="K466" s="476">
        <f t="shared" si="39"/>
        <v>0</v>
      </c>
      <c r="L466" s="348"/>
    </row>
    <row r="467" s="455" customFormat="1" ht="19.95" customHeight="1" spans="1:12">
      <c r="A467" s="455">
        <v>20606</v>
      </c>
      <c r="B467" s="469">
        <f t="shared" si="35"/>
        <v>5</v>
      </c>
      <c r="C467" s="470" t="s">
        <v>356</v>
      </c>
      <c r="D467" s="471">
        <v>0</v>
      </c>
      <c r="E467" s="471">
        <v>0</v>
      </c>
      <c r="F467" s="471">
        <v>0</v>
      </c>
      <c r="G467" s="471">
        <v>0</v>
      </c>
      <c r="H467" s="472">
        <f t="shared" si="36"/>
        <v>0</v>
      </c>
      <c r="I467" s="472">
        <f t="shared" si="37"/>
        <v>0</v>
      </c>
      <c r="J467" s="468">
        <f t="shared" si="38"/>
        <v>0</v>
      </c>
      <c r="K467" s="476">
        <f t="shared" si="39"/>
        <v>0</v>
      </c>
      <c r="L467" s="348"/>
    </row>
    <row r="468" s="455" customFormat="1" ht="19.95" customHeight="1" spans="1:12">
      <c r="A468" s="455">
        <v>2060601</v>
      </c>
      <c r="B468" s="469">
        <f t="shared" si="35"/>
        <v>7</v>
      </c>
      <c r="C468" s="470" t="s">
        <v>357</v>
      </c>
      <c r="D468" s="471">
        <v>0</v>
      </c>
      <c r="E468" s="471">
        <v>0</v>
      </c>
      <c r="F468" s="471">
        <v>0</v>
      </c>
      <c r="G468" s="471">
        <v>0</v>
      </c>
      <c r="H468" s="472">
        <f t="shared" si="36"/>
        <v>0</v>
      </c>
      <c r="I468" s="472">
        <f t="shared" si="37"/>
        <v>0</v>
      </c>
      <c r="J468" s="468">
        <f t="shared" si="38"/>
        <v>0</v>
      </c>
      <c r="K468" s="476">
        <f t="shared" si="39"/>
        <v>0</v>
      </c>
      <c r="L468" s="348"/>
    </row>
    <row r="469" s="455" customFormat="1" ht="19.95" customHeight="1" spans="1:12">
      <c r="A469" s="455">
        <v>2060602</v>
      </c>
      <c r="B469" s="469">
        <f t="shared" si="35"/>
        <v>7</v>
      </c>
      <c r="C469" s="470" t="s">
        <v>358</v>
      </c>
      <c r="D469" s="471">
        <v>0</v>
      </c>
      <c r="E469" s="471">
        <v>0</v>
      </c>
      <c r="F469" s="471">
        <v>0</v>
      </c>
      <c r="G469" s="471">
        <v>0</v>
      </c>
      <c r="H469" s="472">
        <f t="shared" si="36"/>
        <v>0</v>
      </c>
      <c r="I469" s="472">
        <f t="shared" si="37"/>
        <v>0</v>
      </c>
      <c r="J469" s="468">
        <f t="shared" si="38"/>
        <v>0</v>
      </c>
      <c r="K469" s="476">
        <f t="shared" si="39"/>
        <v>0</v>
      </c>
      <c r="L469" s="348"/>
    </row>
    <row r="470" s="455" customFormat="1" ht="19.95" customHeight="1" spans="1:12">
      <c r="A470" s="455">
        <v>2060603</v>
      </c>
      <c r="B470" s="469">
        <f t="shared" si="35"/>
        <v>7</v>
      </c>
      <c r="C470" s="470" t="s">
        <v>359</v>
      </c>
      <c r="D470" s="471">
        <v>0</v>
      </c>
      <c r="E470" s="471">
        <v>0</v>
      </c>
      <c r="F470" s="471">
        <v>0</v>
      </c>
      <c r="G470" s="471">
        <v>0</v>
      </c>
      <c r="H470" s="472">
        <f t="shared" si="36"/>
        <v>0</v>
      </c>
      <c r="I470" s="472">
        <f t="shared" si="37"/>
        <v>0</v>
      </c>
      <c r="J470" s="468">
        <f t="shared" si="38"/>
        <v>0</v>
      </c>
      <c r="K470" s="476">
        <f t="shared" si="39"/>
        <v>0</v>
      </c>
      <c r="L470" s="348"/>
    </row>
    <row r="471" s="455" customFormat="1" ht="19.95" customHeight="1" spans="1:12">
      <c r="A471" s="455">
        <v>2060699</v>
      </c>
      <c r="B471" s="469">
        <f t="shared" si="35"/>
        <v>7</v>
      </c>
      <c r="C471" s="470" t="s">
        <v>360</v>
      </c>
      <c r="D471" s="471">
        <v>0</v>
      </c>
      <c r="E471" s="471">
        <v>0</v>
      </c>
      <c r="F471" s="471">
        <v>0</v>
      </c>
      <c r="G471" s="471">
        <v>0</v>
      </c>
      <c r="H471" s="472">
        <f t="shared" si="36"/>
        <v>0</v>
      </c>
      <c r="I471" s="472">
        <f t="shared" si="37"/>
        <v>0</v>
      </c>
      <c r="J471" s="468">
        <f t="shared" si="38"/>
        <v>0</v>
      </c>
      <c r="K471" s="476">
        <f t="shared" si="39"/>
        <v>0</v>
      </c>
      <c r="L471" s="348"/>
    </row>
    <row r="472" s="455" customFormat="1" ht="19.95" customHeight="1" spans="1:12">
      <c r="A472" s="455">
        <v>20607</v>
      </c>
      <c r="B472" s="469">
        <f t="shared" si="35"/>
        <v>5</v>
      </c>
      <c r="C472" s="470" t="s">
        <v>361</v>
      </c>
      <c r="D472" s="471">
        <v>10</v>
      </c>
      <c r="E472" s="471">
        <v>0</v>
      </c>
      <c r="F472" s="471">
        <v>3</v>
      </c>
      <c r="G472" s="471">
        <v>3</v>
      </c>
      <c r="H472" s="472">
        <f t="shared" si="36"/>
        <v>0</v>
      </c>
      <c r="I472" s="472">
        <f t="shared" si="37"/>
        <v>100</v>
      </c>
      <c r="J472" s="468">
        <f t="shared" si="38"/>
        <v>-7</v>
      </c>
      <c r="K472" s="476">
        <f t="shared" si="39"/>
        <v>-0.7</v>
      </c>
      <c r="L472" s="348"/>
    </row>
    <row r="473" s="455" customFormat="1" ht="19.95" customHeight="1" spans="1:12">
      <c r="A473" s="455">
        <v>2060701</v>
      </c>
      <c r="B473" s="469">
        <f t="shared" si="35"/>
        <v>7</v>
      </c>
      <c r="C473" s="470" t="s">
        <v>335</v>
      </c>
      <c r="D473" s="471">
        <v>0</v>
      </c>
      <c r="E473" s="471">
        <v>0</v>
      </c>
      <c r="F473" s="471">
        <v>0</v>
      </c>
      <c r="G473" s="471">
        <v>0</v>
      </c>
      <c r="H473" s="472">
        <f t="shared" si="36"/>
        <v>0</v>
      </c>
      <c r="I473" s="472">
        <f t="shared" si="37"/>
        <v>0</v>
      </c>
      <c r="J473" s="468">
        <f t="shared" si="38"/>
        <v>0</v>
      </c>
      <c r="K473" s="476">
        <f t="shared" si="39"/>
        <v>0</v>
      </c>
      <c r="L473" s="348"/>
    </row>
    <row r="474" s="455" customFormat="1" ht="19.95" customHeight="1" spans="1:12">
      <c r="A474" s="455">
        <v>2060702</v>
      </c>
      <c r="B474" s="469">
        <f t="shared" si="35"/>
        <v>7</v>
      </c>
      <c r="C474" s="470" t="s">
        <v>362</v>
      </c>
      <c r="D474" s="471">
        <v>0</v>
      </c>
      <c r="E474" s="471">
        <v>0</v>
      </c>
      <c r="F474" s="471">
        <v>0</v>
      </c>
      <c r="G474" s="471">
        <v>0</v>
      </c>
      <c r="H474" s="472">
        <f t="shared" si="36"/>
        <v>0</v>
      </c>
      <c r="I474" s="472">
        <f t="shared" si="37"/>
        <v>0</v>
      </c>
      <c r="J474" s="468">
        <f t="shared" si="38"/>
        <v>0</v>
      </c>
      <c r="K474" s="476">
        <f t="shared" si="39"/>
        <v>0</v>
      </c>
      <c r="L474" s="348"/>
    </row>
    <row r="475" s="455" customFormat="1" ht="19.95" customHeight="1" spans="1:12">
      <c r="A475" s="455">
        <v>2060703</v>
      </c>
      <c r="B475" s="469">
        <f t="shared" si="35"/>
        <v>7</v>
      </c>
      <c r="C475" s="470" t="s">
        <v>363</v>
      </c>
      <c r="D475" s="471">
        <v>0</v>
      </c>
      <c r="E475" s="471">
        <v>0</v>
      </c>
      <c r="F475" s="471">
        <v>0</v>
      </c>
      <c r="G475" s="471">
        <v>0</v>
      </c>
      <c r="H475" s="472">
        <f t="shared" si="36"/>
        <v>0</v>
      </c>
      <c r="I475" s="472">
        <f t="shared" si="37"/>
        <v>0</v>
      </c>
      <c r="J475" s="468">
        <f t="shared" si="38"/>
        <v>0</v>
      </c>
      <c r="K475" s="476">
        <f t="shared" si="39"/>
        <v>0</v>
      </c>
      <c r="L475" s="348"/>
    </row>
    <row r="476" s="455" customFormat="1" ht="19.95" customHeight="1" spans="1:12">
      <c r="A476" s="455">
        <v>2060704</v>
      </c>
      <c r="B476" s="469">
        <f t="shared" si="35"/>
        <v>7</v>
      </c>
      <c r="C476" s="470" t="s">
        <v>364</v>
      </c>
      <c r="D476" s="471">
        <v>0</v>
      </c>
      <c r="E476" s="471">
        <v>0</v>
      </c>
      <c r="F476" s="471">
        <v>0</v>
      </c>
      <c r="G476" s="471">
        <v>0</v>
      </c>
      <c r="H476" s="472">
        <f t="shared" si="36"/>
        <v>0</v>
      </c>
      <c r="I476" s="472">
        <f t="shared" si="37"/>
        <v>0</v>
      </c>
      <c r="J476" s="468">
        <f t="shared" si="38"/>
        <v>0</v>
      </c>
      <c r="K476" s="476">
        <f t="shared" si="39"/>
        <v>0</v>
      </c>
      <c r="L476" s="348"/>
    </row>
    <row r="477" s="455" customFormat="1" ht="19.95" customHeight="1" spans="1:12">
      <c r="A477" s="455">
        <v>2060705</v>
      </c>
      <c r="B477" s="469">
        <f t="shared" si="35"/>
        <v>7</v>
      </c>
      <c r="C477" s="470" t="s">
        <v>365</v>
      </c>
      <c r="D477" s="471">
        <v>0</v>
      </c>
      <c r="E477" s="471">
        <v>0</v>
      </c>
      <c r="F477" s="471">
        <v>0</v>
      </c>
      <c r="G477" s="471">
        <v>0</v>
      </c>
      <c r="H477" s="472">
        <f t="shared" si="36"/>
        <v>0</v>
      </c>
      <c r="I477" s="472">
        <f t="shared" si="37"/>
        <v>0</v>
      </c>
      <c r="J477" s="468">
        <f t="shared" si="38"/>
        <v>0</v>
      </c>
      <c r="K477" s="476">
        <f t="shared" si="39"/>
        <v>0</v>
      </c>
      <c r="L477" s="348"/>
    </row>
    <row r="478" s="455" customFormat="1" ht="19.95" customHeight="1" spans="1:12">
      <c r="A478" s="455">
        <v>2060799</v>
      </c>
      <c r="B478" s="469">
        <f t="shared" si="35"/>
        <v>7</v>
      </c>
      <c r="C478" s="470" t="s">
        <v>366</v>
      </c>
      <c r="D478" s="471">
        <v>10</v>
      </c>
      <c r="E478" s="471">
        <v>0</v>
      </c>
      <c r="F478" s="471">
        <v>3</v>
      </c>
      <c r="G478" s="471">
        <v>3</v>
      </c>
      <c r="H478" s="472">
        <f t="shared" si="36"/>
        <v>0</v>
      </c>
      <c r="I478" s="472">
        <f t="shared" si="37"/>
        <v>100</v>
      </c>
      <c r="J478" s="468">
        <f t="shared" si="38"/>
        <v>-7</v>
      </c>
      <c r="K478" s="476">
        <f t="shared" si="39"/>
        <v>-0.7</v>
      </c>
      <c r="L478" s="348"/>
    </row>
    <row r="479" s="455" customFormat="1" ht="19.95" customHeight="1" spans="1:12">
      <c r="A479" s="455">
        <v>20608</v>
      </c>
      <c r="B479" s="469">
        <f t="shared" si="35"/>
        <v>5</v>
      </c>
      <c r="C479" s="470" t="s">
        <v>367</v>
      </c>
      <c r="D479" s="471">
        <v>0</v>
      </c>
      <c r="E479" s="471">
        <v>0</v>
      </c>
      <c r="F479" s="471">
        <v>0</v>
      </c>
      <c r="G479" s="471">
        <v>0</v>
      </c>
      <c r="H479" s="472">
        <f t="shared" si="36"/>
        <v>0</v>
      </c>
      <c r="I479" s="472">
        <f t="shared" si="37"/>
        <v>0</v>
      </c>
      <c r="J479" s="468">
        <f t="shared" si="38"/>
        <v>0</v>
      </c>
      <c r="K479" s="476">
        <f t="shared" si="39"/>
        <v>0</v>
      </c>
      <c r="L479" s="348"/>
    </row>
    <row r="480" s="455" customFormat="1" ht="19.95" customHeight="1" spans="1:12">
      <c r="A480" s="455">
        <v>2060801</v>
      </c>
      <c r="B480" s="469">
        <f t="shared" si="35"/>
        <v>7</v>
      </c>
      <c r="C480" s="470" t="s">
        <v>368</v>
      </c>
      <c r="D480" s="471">
        <v>0</v>
      </c>
      <c r="E480" s="471">
        <v>0</v>
      </c>
      <c r="F480" s="471">
        <v>0</v>
      </c>
      <c r="G480" s="471">
        <v>0</v>
      </c>
      <c r="H480" s="472">
        <f t="shared" si="36"/>
        <v>0</v>
      </c>
      <c r="I480" s="472">
        <f t="shared" si="37"/>
        <v>0</v>
      </c>
      <c r="J480" s="468">
        <f t="shared" si="38"/>
        <v>0</v>
      </c>
      <c r="K480" s="476">
        <f t="shared" si="39"/>
        <v>0</v>
      </c>
      <c r="L480" s="348"/>
    </row>
    <row r="481" s="455" customFormat="1" ht="19.95" customHeight="1" spans="1:12">
      <c r="A481" s="455">
        <v>2060802</v>
      </c>
      <c r="B481" s="469">
        <f t="shared" si="35"/>
        <v>7</v>
      </c>
      <c r="C481" s="470" t="s">
        <v>369</v>
      </c>
      <c r="D481" s="471">
        <v>0</v>
      </c>
      <c r="E481" s="471">
        <v>0</v>
      </c>
      <c r="F481" s="471">
        <v>0</v>
      </c>
      <c r="G481" s="471">
        <v>0</v>
      </c>
      <c r="H481" s="472">
        <f t="shared" si="36"/>
        <v>0</v>
      </c>
      <c r="I481" s="472">
        <f t="shared" si="37"/>
        <v>0</v>
      </c>
      <c r="J481" s="468">
        <f t="shared" si="38"/>
        <v>0</v>
      </c>
      <c r="K481" s="476">
        <f t="shared" si="39"/>
        <v>0</v>
      </c>
      <c r="L481" s="348"/>
    </row>
    <row r="482" s="455" customFormat="1" ht="19.95" customHeight="1" spans="1:12">
      <c r="A482" s="455">
        <v>2060899</v>
      </c>
      <c r="B482" s="469">
        <f t="shared" si="35"/>
        <v>7</v>
      </c>
      <c r="C482" s="470" t="s">
        <v>370</v>
      </c>
      <c r="D482" s="471">
        <v>0</v>
      </c>
      <c r="E482" s="471">
        <v>0</v>
      </c>
      <c r="F482" s="471">
        <v>0</v>
      </c>
      <c r="G482" s="471">
        <v>0</v>
      </c>
      <c r="H482" s="472">
        <f t="shared" si="36"/>
        <v>0</v>
      </c>
      <c r="I482" s="472">
        <f t="shared" si="37"/>
        <v>0</v>
      </c>
      <c r="J482" s="468">
        <f t="shared" si="38"/>
        <v>0</v>
      </c>
      <c r="K482" s="476">
        <f t="shared" si="39"/>
        <v>0</v>
      </c>
      <c r="L482" s="348"/>
    </row>
    <row r="483" s="455" customFormat="1" ht="19.95" customHeight="1" spans="1:12">
      <c r="A483" s="455">
        <v>20609</v>
      </c>
      <c r="B483" s="469">
        <f t="shared" si="35"/>
        <v>5</v>
      </c>
      <c r="C483" s="470" t="s">
        <v>371</v>
      </c>
      <c r="D483" s="471">
        <v>0</v>
      </c>
      <c r="E483" s="471">
        <v>0</v>
      </c>
      <c r="F483" s="471">
        <v>0</v>
      </c>
      <c r="G483" s="471">
        <v>0</v>
      </c>
      <c r="H483" s="472">
        <f t="shared" si="36"/>
        <v>0</v>
      </c>
      <c r="I483" s="472">
        <f t="shared" si="37"/>
        <v>0</v>
      </c>
      <c r="J483" s="468">
        <f t="shared" si="38"/>
        <v>0</v>
      </c>
      <c r="K483" s="476">
        <f t="shared" si="39"/>
        <v>0</v>
      </c>
      <c r="L483" s="348"/>
    </row>
    <row r="484" s="455" customFormat="1" ht="19.95" customHeight="1" spans="1:12">
      <c r="A484" s="455">
        <v>2060901</v>
      </c>
      <c r="B484" s="469">
        <f t="shared" si="35"/>
        <v>7</v>
      </c>
      <c r="C484" s="470" t="s">
        <v>372</v>
      </c>
      <c r="D484" s="471">
        <v>0</v>
      </c>
      <c r="E484" s="471">
        <v>0</v>
      </c>
      <c r="F484" s="471">
        <v>0</v>
      </c>
      <c r="G484" s="471">
        <v>0</v>
      </c>
      <c r="H484" s="472">
        <f t="shared" si="36"/>
        <v>0</v>
      </c>
      <c r="I484" s="472">
        <f t="shared" si="37"/>
        <v>0</v>
      </c>
      <c r="J484" s="468">
        <f t="shared" si="38"/>
        <v>0</v>
      </c>
      <c r="K484" s="476">
        <f t="shared" si="39"/>
        <v>0</v>
      </c>
      <c r="L484" s="348"/>
    </row>
    <row r="485" s="455" customFormat="1" ht="19.95" customHeight="1" spans="1:12">
      <c r="A485" s="455">
        <v>2060902</v>
      </c>
      <c r="B485" s="469">
        <f t="shared" si="35"/>
        <v>7</v>
      </c>
      <c r="C485" s="470" t="s">
        <v>373</v>
      </c>
      <c r="D485" s="471">
        <v>0</v>
      </c>
      <c r="E485" s="471">
        <v>0</v>
      </c>
      <c r="F485" s="471">
        <v>0</v>
      </c>
      <c r="G485" s="471">
        <v>0</v>
      </c>
      <c r="H485" s="472">
        <f t="shared" si="36"/>
        <v>0</v>
      </c>
      <c r="I485" s="472">
        <f t="shared" si="37"/>
        <v>0</v>
      </c>
      <c r="J485" s="468">
        <f t="shared" si="38"/>
        <v>0</v>
      </c>
      <c r="K485" s="476">
        <f t="shared" si="39"/>
        <v>0</v>
      </c>
      <c r="L485" s="348"/>
    </row>
    <row r="486" s="455" customFormat="1" ht="19.95" customHeight="1" spans="1:12">
      <c r="A486" s="455">
        <v>2060999</v>
      </c>
      <c r="B486" s="469">
        <f t="shared" si="35"/>
        <v>7</v>
      </c>
      <c r="C486" s="470" t="s">
        <v>374</v>
      </c>
      <c r="D486" s="471">
        <v>0</v>
      </c>
      <c r="E486" s="471">
        <v>0</v>
      </c>
      <c r="F486" s="471">
        <v>0</v>
      </c>
      <c r="G486" s="471">
        <v>0</v>
      </c>
      <c r="H486" s="472">
        <f t="shared" si="36"/>
        <v>0</v>
      </c>
      <c r="I486" s="472">
        <f t="shared" si="37"/>
        <v>0</v>
      </c>
      <c r="J486" s="468">
        <f t="shared" si="38"/>
        <v>0</v>
      </c>
      <c r="K486" s="476">
        <f t="shared" si="39"/>
        <v>0</v>
      </c>
      <c r="L486" s="348"/>
    </row>
    <row r="487" s="455" customFormat="1" ht="19.95" customHeight="1" spans="1:12">
      <c r="A487" s="455">
        <v>20699</v>
      </c>
      <c r="B487" s="469">
        <f t="shared" si="35"/>
        <v>5</v>
      </c>
      <c r="C487" s="470" t="s">
        <v>375</v>
      </c>
      <c r="D487" s="471">
        <v>52380</v>
      </c>
      <c r="E487" s="471">
        <v>50583.5</v>
      </c>
      <c r="F487" s="471">
        <v>42629</v>
      </c>
      <c r="G487" s="471">
        <v>42629</v>
      </c>
      <c r="H487" s="472">
        <f t="shared" si="36"/>
        <v>84.2745163936857</v>
      </c>
      <c r="I487" s="472">
        <f t="shared" si="37"/>
        <v>100</v>
      </c>
      <c r="J487" s="468">
        <f t="shared" si="38"/>
        <v>-9751</v>
      </c>
      <c r="K487" s="476">
        <f t="shared" si="39"/>
        <v>-0.186158839251623</v>
      </c>
      <c r="L487" s="348"/>
    </row>
    <row r="488" s="455" customFormat="1" ht="19.95" customHeight="1" spans="1:12">
      <c r="A488" s="455">
        <v>2069901</v>
      </c>
      <c r="B488" s="469">
        <f t="shared" si="35"/>
        <v>7</v>
      </c>
      <c r="C488" s="470" t="s">
        <v>376</v>
      </c>
      <c r="D488" s="471">
        <v>0</v>
      </c>
      <c r="E488" s="471">
        <v>0</v>
      </c>
      <c r="F488" s="471">
        <v>0</v>
      </c>
      <c r="G488" s="471">
        <v>0</v>
      </c>
      <c r="H488" s="472">
        <f t="shared" si="36"/>
        <v>0</v>
      </c>
      <c r="I488" s="472">
        <f t="shared" si="37"/>
        <v>0</v>
      </c>
      <c r="J488" s="468">
        <f t="shared" si="38"/>
        <v>0</v>
      </c>
      <c r="K488" s="476">
        <f t="shared" si="39"/>
        <v>0</v>
      </c>
      <c r="L488" s="348"/>
    </row>
    <row r="489" s="455" customFormat="1" ht="19.95" customHeight="1" spans="1:12">
      <c r="A489" s="455">
        <v>2069902</v>
      </c>
      <c r="B489" s="469">
        <f t="shared" si="35"/>
        <v>7</v>
      </c>
      <c r="C489" s="470" t="s">
        <v>377</v>
      </c>
      <c r="D489" s="471">
        <v>0</v>
      </c>
      <c r="E489" s="471">
        <v>0</v>
      </c>
      <c r="F489" s="471">
        <v>0</v>
      </c>
      <c r="G489" s="471">
        <v>0</v>
      </c>
      <c r="H489" s="472">
        <f t="shared" si="36"/>
        <v>0</v>
      </c>
      <c r="I489" s="472">
        <f t="shared" si="37"/>
        <v>0</v>
      </c>
      <c r="J489" s="468">
        <f t="shared" si="38"/>
        <v>0</v>
      </c>
      <c r="K489" s="476">
        <f t="shared" si="39"/>
        <v>0</v>
      </c>
      <c r="L489" s="348"/>
    </row>
    <row r="490" s="455" customFormat="1" ht="19.95" customHeight="1" spans="1:12">
      <c r="A490" s="455">
        <v>2069903</v>
      </c>
      <c r="B490" s="469">
        <f t="shared" si="35"/>
        <v>7</v>
      </c>
      <c r="C490" s="470" t="s">
        <v>378</v>
      </c>
      <c r="D490" s="471">
        <v>0</v>
      </c>
      <c r="E490" s="471">
        <v>0</v>
      </c>
      <c r="F490" s="471">
        <v>0</v>
      </c>
      <c r="G490" s="471">
        <v>0</v>
      </c>
      <c r="H490" s="472">
        <f t="shared" si="36"/>
        <v>0</v>
      </c>
      <c r="I490" s="472">
        <f t="shared" si="37"/>
        <v>0</v>
      </c>
      <c r="J490" s="468">
        <f t="shared" si="38"/>
        <v>0</v>
      </c>
      <c r="K490" s="476">
        <f t="shared" si="39"/>
        <v>0</v>
      </c>
      <c r="L490" s="348"/>
    </row>
    <row r="491" s="455" customFormat="1" ht="19.95" customHeight="1" spans="1:12">
      <c r="A491" s="455">
        <v>2069999</v>
      </c>
      <c r="B491" s="469">
        <f t="shared" si="35"/>
        <v>7</v>
      </c>
      <c r="C491" s="470" t="s">
        <v>379</v>
      </c>
      <c r="D491" s="471">
        <v>52380</v>
      </c>
      <c r="E491" s="471">
        <v>50583.5</v>
      </c>
      <c r="F491" s="471">
        <v>42629</v>
      </c>
      <c r="G491" s="471">
        <v>42629</v>
      </c>
      <c r="H491" s="472">
        <f t="shared" si="36"/>
        <v>84.2745163936857</v>
      </c>
      <c r="I491" s="472">
        <f t="shared" si="37"/>
        <v>100</v>
      </c>
      <c r="J491" s="468">
        <f t="shared" si="38"/>
        <v>-9751</v>
      </c>
      <c r="K491" s="476">
        <f t="shared" si="39"/>
        <v>-0.186158839251623</v>
      </c>
      <c r="L491" s="348"/>
    </row>
    <row r="492" s="455" customFormat="1" ht="19.95" customHeight="1" spans="1:12">
      <c r="A492" s="455">
        <v>207</v>
      </c>
      <c r="B492" s="469">
        <f t="shared" si="35"/>
        <v>3</v>
      </c>
      <c r="C492" s="470" t="s">
        <v>380</v>
      </c>
      <c r="D492" s="471">
        <v>14047</v>
      </c>
      <c r="E492" s="471">
        <v>11015.77</v>
      </c>
      <c r="F492" s="471">
        <v>9533</v>
      </c>
      <c r="G492" s="471">
        <v>9533</v>
      </c>
      <c r="H492" s="472">
        <f t="shared" si="36"/>
        <v>86.5395700890632</v>
      </c>
      <c r="I492" s="472">
        <f t="shared" si="37"/>
        <v>100</v>
      </c>
      <c r="J492" s="468">
        <f t="shared" si="38"/>
        <v>-4514</v>
      </c>
      <c r="K492" s="476">
        <f t="shared" si="39"/>
        <v>-0.321349754395956</v>
      </c>
      <c r="L492" s="348" t="s">
        <v>15</v>
      </c>
    </row>
    <row r="493" s="455" customFormat="1" ht="19.95" customHeight="1" spans="1:12">
      <c r="A493" s="455">
        <v>20701</v>
      </c>
      <c r="B493" s="469">
        <f t="shared" si="35"/>
        <v>5</v>
      </c>
      <c r="C493" s="470" t="s">
        <v>381</v>
      </c>
      <c r="D493" s="471">
        <v>13013</v>
      </c>
      <c r="E493" s="471">
        <v>10894.53</v>
      </c>
      <c r="F493" s="471">
        <v>9348</v>
      </c>
      <c r="G493" s="471">
        <v>9348</v>
      </c>
      <c r="H493" s="472">
        <f t="shared" si="36"/>
        <v>85.804527593205</v>
      </c>
      <c r="I493" s="472">
        <f t="shared" si="37"/>
        <v>100</v>
      </c>
      <c r="J493" s="468">
        <f t="shared" si="38"/>
        <v>-3665</v>
      </c>
      <c r="K493" s="476">
        <f t="shared" si="39"/>
        <v>-0.281641435487589</v>
      </c>
      <c r="L493" s="348"/>
    </row>
    <row r="494" s="455" customFormat="1" ht="19.95" customHeight="1" spans="1:12">
      <c r="A494" s="455">
        <v>2070101</v>
      </c>
      <c r="B494" s="469">
        <f t="shared" si="35"/>
        <v>7</v>
      </c>
      <c r="C494" s="470" t="s">
        <v>54</v>
      </c>
      <c r="D494" s="471">
        <v>157</v>
      </c>
      <c r="E494" s="471">
        <v>130.69</v>
      </c>
      <c r="F494" s="471">
        <v>128</v>
      </c>
      <c r="G494" s="471">
        <v>128</v>
      </c>
      <c r="H494" s="472">
        <f t="shared" si="36"/>
        <v>97.9416940852399</v>
      </c>
      <c r="I494" s="472">
        <f t="shared" si="37"/>
        <v>100</v>
      </c>
      <c r="J494" s="468">
        <f t="shared" si="38"/>
        <v>-29</v>
      </c>
      <c r="K494" s="476">
        <f t="shared" si="39"/>
        <v>-0.184713375796178</v>
      </c>
      <c r="L494" s="348"/>
    </row>
    <row r="495" s="455" customFormat="1" ht="19.95" customHeight="1" spans="1:12">
      <c r="A495" s="455">
        <v>2070102</v>
      </c>
      <c r="B495" s="469">
        <f t="shared" si="35"/>
        <v>7</v>
      </c>
      <c r="C495" s="470" t="s">
        <v>55</v>
      </c>
      <c r="D495" s="471">
        <v>6</v>
      </c>
      <c r="E495" s="471">
        <v>9.45</v>
      </c>
      <c r="F495" s="471">
        <v>7</v>
      </c>
      <c r="G495" s="471">
        <v>7</v>
      </c>
      <c r="H495" s="472">
        <f t="shared" si="36"/>
        <v>74.0740740740741</v>
      </c>
      <c r="I495" s="472">
        <f t="shared" si="37"/>
        <v>100</v>
      </c>
      <c r="J495" s="468">
        <f t="shared" si="38"/>
        <v>1</v>
      </c>
      <c r="K495" s="476">
        <f t="shared" si="39"/>
        <v>0.166666666666667</v>
      </c>
      <c r="L495" s="348"/>
    </row>
    <row r="496" s="455" customFormat="1" ht="19.95" customHeight="1" spans="1:12">
      <c r="A496" s="455">
        <v>2070103</v>
      </c>
      <c r="B496" s="469">
        <f t="shared" si="35"/>
        <v>7</v>
      </c>
      <c r="C496" s="470" t="s">
        <v>56</v>
      </c>
      <c r="D496" s="471">
        <v>0</v>
      </c>
      <c r="E496" s="471">
        <v>0</v>
      </c>
      <c r="F496" s="471">
        <v>0</v>
      </c>
      <c r="G496" s="471">
        <v>0</v>
      </c>
      <c r="H496" s="472">
        <f t="shared" si="36"/>
        <v>0</v>
      </c>
      <c r="I496" s="472">
        <f t="shared" si="37"/>
        <v>0</v>
      </c>
      <c r="J496" s="468">
        <f t="shared" si="38"/>
        <v>0</v>
      </c>
      <c r="K496" s="476">
        <f t="shared" si="39"/>
        <v>0</v>
      </c>
      <c r="L496" s="348"/>
    </row>
    <row r="497" s="455" customFormat="1" ht="19.95" customHeight="1" spans="1:12">
      <c r="A497" s="455">
        <v>2070104</v>
      </c>
      <c r="B497" s="469">
        <f t="shared" si="35"/>
        <v>7</v>
      </c>
      <c r="C497" s="470" t="s">
        <v>382</v>
      </c>
      <c r="D497" s="471">
        <v>0</v>
      </c>
      <c r="E497" s="471">
        <v>857.5</v>
      </c>
      <c r="F497" s="471">
        <v>582</v>
      </c>
      <c r="G497" s="471">
        <v>582</v>
      </c>
      <c r="H497" s="472">
        <f t="shared" si="36"/>
        <v>67.8717201166181</v>
      </c>
      <c r="I497" s="472">
        <f t="shared" si="37"/>
        <v>100</v>
      </c>
      <c r="J497" s="468">
        <f t="shared" si="38"/>
        <v>582</v>
      </c>
      <c r="K497" s="476">
        <f t="shared" si="39"/>
        <v>0</v>
      </c>
      <c r="L497" s="348"/>
    </row>
    <row r="498" s="455" customFormat="1" ht="19.95" customHeight="1" spans="1:12">
      <c r="A498" s="455">
        <v>2070105</v>
      </c>
      <c r="B498" s="469">
        <f t="shared" si="35"/>
        <v>7</v>
      </c>
      <c r="C498" s="470" t="s">
        <v>383</v>
      </c>
      <c r="D498" s="471">
        <v>0</v>
      </c>
      <c r="E498" s="471">
        <v>0</v>
      </c>
      <c r="F498" s="471">
        <v>0</v>
      </c>
      <c r="G498" s="471">
        <v>0</v>
      </c>
      <c r="H498" s="472">
        <f t="shared" si="36"/>
        <v>0</v>
      </c>
      <c r="I498" s="472">
        <f t="shared" si="37"/>
        <v>0</v>
      </c>
      <c r="J498" s="468">
        <f t="shared" si="38"/>
        <v>0</v>
      </c>
      <c r="K498" s="476">
        <f t="shared" si="39"/>
        <v>0</v>
      </c>
      <c r="L498" s="348"/>
    </row>
    <row r="499" s="455" customFormat="1" ht="19.95" customHeight="1" spans="1:12">
      <c r="A499" s="455">
        <v>2070106</v>
      </c>
      <c r="B499" s="469">
        <f t="shared" si="35"/>
        <v>7</v>
      </c>
      <c r="C499" s="470" t="s">
        <v>384</v>
      </c>
      <c r="D499" s="471">
        <v>0</v>
      </c>
      <c r="E499" s="471">
        <v>0</v>
      </c>
      <c r="F499" s="471">
        <v>0</v>
      </c>
      <c r="G499" s="471">
        <v>0</v>
      </c>
      <c r="H499" s="472">
        <f t="shared" si="36"/>
        <v>0</v>
      </c>
      <c r="I499" s="472">
        <f t="shared" si="37"/>
        <v>0</v>
      </c>
      <c r="J499" s="468">
        <f t="shared" si="38"/>
        <v>0</v>
      </c>
      <c r="K499" s="476">
        <f t="shared" si="39"/>
        <v>0</v>
      </c>
      <c r="L499" s="348"/>
    </row>
    <row r="500" s="455" customFormat="1" ht="19.95" customHeight="1" spans="1:12">
      <c r="A500" s="455">
        <v>2070107</v>
      </c>
      <c r="B500" s="469">
        <f t="shared" si="35"/>
        <v>7</v>
      </c>
      <c r="C500" s="470" t="s">
        <v>385</v>
      </c>
      <c r="D500" s="471">
        <v>0</v>
      </c>
      <c r="E500" s="471">
        <v>0</v>
      </c>
      <c r="F500" s="471">
        <v>0</v>
      </c>
      <c r="G500" s="471">
        <v>0</v>
      </c>
      <c r="H500" s="472">
        <f t="shared" si="36"/>
        <v>0</v>
      </c>
      <c r="I500" s="472">
        <f t="shared" si="37"/>
        <v>0</v>
      </c>
      <c r="J500" s="468">
        <f t="shared" si="38"/>
        <v>0</v>
      </c>
      <c r="K500" s="476">
        <f t="shared" si="39"/>
        <v>0</v>
      </c>
      <c r="L500" s="348"/>
    </row>
    <row r="501" s="455" customFormat="1" ht="19.95" customHeight="1" spans="1:12">
      <c r="A501" s="455">
        <v>2070108</v>
      </c>
      <c r="B501" s="469">
        <f t="shared" si="35"/>
        <v>7</v>
      </c>
      <c r="C501" s="470" t="s">
        <v>386</v>
      </c>
      <c r="D501" s="471">
        <v>2</v>
      </c>
      <c r="E501" s="471">
        <v>0</v>
      </c>
      <c r="F501" s="471">
        <v>30</v>
      </c>
      <c r="G501" s="471">
        <v>30</v>
      </c>
      <c r="H501" s="472">
        <f t="shared" si="36"/>
        <v>0</v>
      </c>
      <c r="I501" s="472">
        <f t="shared" si="37"/>
        <v>100</v>
      </c>
      <c r="J501" s="468">
        <f t="shared" si="38"/>
        <v>28</v>
      </c>
      <c r="K501" s="476">
        <f t="shared" si="39"/>
        <v>14</v>
      </c>
      <c r="L501" s="348"/>
    </row>
    <row r="502" s="455" customFormat="1" ht="19.95" customHeight="1" spans="1:12">
      <c r="A502" s="455">
        <v>2070109</v>
      </c>
      <c r="B502" s="469">
        <f t="shared" si="35"/>
        <v>7</v>
      </c>
      <c r="C502" s="470" t="s">
        <v>387</v>
      </c>
      <c r="D502" s="471">
        <v>139</v>
      </c>
      <c r="E502" s="471">
        <v>157.81</v>
      </c>
      <c r="F502" s="471">
        <v>22</v>
      </c>
      <c r="G502" s="471">
        <v>22</v>
      </c>
      <c r="H502" s="472">
        <f t="shared" si="36"/>
        <v>13.9408149039985</v>
      </c>
      <c r="I502" s="472">
        <f t="shared" si="37"/>
        <v>100</v>
      </c>
      <c r="J502" s="468">
        <f t="shared" si="38"/>
        <v>-117</v>
      </c>
      <c r="K502" s="476">
        <f t="shared" si="39"/>
        <v>-0.841726618705036</v>
      </c>
      <c r="L502" s="348"/>
    </row>
    <row r="503" s="455" customFormat="1" ht="19.95" customHeight="1" spans="1:12">
      <c r="A503" s="455">
        <v>2070110</v>
      </c>
      <c r="B503" s="469">
        <f t="shared" si="35"/>
        <v>7</v>
      </c>
      <c r="C503" s="470" t="s">
        <v>388</v>
      </c>
      <c r="D503" s="471">
        <v>0</v>
      </c>
      <c r="E503" s="471">
        <v>0</v>
      </c>
      <c r="F503" s="471">
        <v>0</v>
      </c>
      <c r="G503" s="471">
        <v>0</v>
      </c>
      <c r="H503" s="472">
        <f t="shared" si="36"/>
        <v>0</v>
      </c>
      <c r="I503" s="472">
        <f t="shared" si="37"/>
        <v>0</v>
      </c>
      <c r="J503" s="468">
        <f t="shared" si="38"/>
        <v>0</v>
      </c>
      <c r="K503" s="476">
        <f t="shared" si="39"/>
        <v>0</v>
      </c>
      <c r="L503" s="348"/>
    </row>
    <row r="504" s="455" customFormat="1" ht="19.95" customHeight="1" spans="1:12">
      <c r="A504" s="455">
        <v>2070111</v>
      </c>
      <c r="B504" s="469">
        <f t="shared" si="35"/>
        <v>7</v>
      </c>
      <c r="C504" s="470" t="s">
        <v>389</v>
      </c>
      <c r="D504" s="471">
        <v>0</v>
      </c>
      <c r="E504" s="471">
        <v>0</v>
      </c>
      <c r="F504" s="471">
        <v>0</v>
      </c>
      <c r="G504" s="471">
        <v>0</v>
      </c>
      <c r="H504" s="472">
        <f t="shared" si="36"/>
        <v>0</v>
      </c>
      <c r="I504" s="472">
        <f t="shared" si="37"/>
        <v>0</v>
      </c>
      <c r="J504" s="468">
        <f t="shared" si="38"/>
        <v>0</v>
      </c>
      <c r="K504" s="476">
        <f t="shared" si="39"/>
        <v>0</v>
      </c>
      <c r="L504" s="348"/>
    </row>
    <row r="505" s="455" customFormat="1" ht="19.95" customHeight="1" spans="1:12">
      <c r="A505" s="455">
        <v>2070112</v>
      </c>
      <c r="B505" s="469">
        <f t="shared" si="35"/>
        <v>7</v>
      </c>
      <c r="C505" s="470" t="s">
        <v>390</v>
      </c>
      <c r="D505" s="471">
        <v>0</v>
      </c>
      <c r="E505" s="471">
        <v>0</v>
      </c>
      <c r="F505" s="471">
        <v>0</v>
      </c>
      <c r="G505" s="471">
        <v>0</v>
      </c>
      <c r="H505" s="472">
        <f t="shared" si="36"/>
        <v>0</v>
      </c>
      <c r="I505" s="472">
        <f t="shared" si="37"/>
        <v>0</v>
      </c>
      <c r="J505" s="468">
        <f t="shared" si="38"/>
        <v>0</v>
      </c>
      <c r="K505" s="476">
        <f t="shared" si="39"/>
        <v>0</v>
      </c>
      <c r="L505" s="348"/>
    </row>
    <row r="506" s="455" customFormat="1" ht="19.95" customHeight="1" spans="1:12">
      <c r="A506" s="455">
        <v>2070113</v>
      </c>
      <c r="B506" s="469">
        <f t="shared" si="35"/>
        <v>7</v>
      </c>
      <c r="C506" s="470" t="s">
        <v>391</v>
      </c>
      <c r="D506" s="471">
        <v>0</v>
      </c>
      <c r="E506" s="471">
        <v>5</v>
      </c>
      <c r="F506" s="471">
        <v>1</v>
      </c>
      <c r="G506" s="471">
        <v>1</v>
      </c>
      <c r="H506" s="472">
        <f t="shared" si="36"/>
        <v>20</v>
      </c>
      <c r="I506" s="472">
        <f t="shared" si="37"/>
        <v>100</v>
      </c>
      <c r="J506" s="468">
        <f t="shared" si="38"/>
        <v>1</v>
      </c>
      <c r="K506" s="476">
        <f t="shared" si="39"/>
        <v>0</v>
      </c>
      <c r="L506" s="348"/>
    </row>
    <row r="507" s="455" customFormat="1" ht="19.95" customHeight="1" spans="1:12">
      <c r="A507" s="455">
        <v>2070114</v>
      </c>
      <c r="B507" s="469">
        <f t="shared" si="35"/>
        <v>7</v>
      </c>
      <c r="C507" s="470" t="s">
        <v>392</v>
      </c>
      <c r="D507" s="471">
        <v>0</v>
      </c>
      <c r="E507" s="471">
        <v>0</v>
      </c>
      <c r="F507" s="471">
        <v>0</v>
      </c>
      <c r="G507" s="471">
        <v>0</v>
      </c>
      <c r="H507" s="472">
        <f t="shared" si="36"/>
        <v>0</v>
      </c>
      <c r="I507" s="472">
        <f t="shared" si="37"/>
        <v>0</v>
      </c>
      <c r="J507" s="468">
        <f t="shared" si="38"/>
        <v>0</v>
      </c>
      <c r="K507" s="476">
        <f t="shared" si="39"/>
        <v>0</v>
      </c>
      <c r="L507" s="348"/>
    </row>
    <row r="508" s="455" customFormat="1" ht="19.95" customHeight="1" spans="1:12">
      <c r="A508" s="455">
        <v>2070199</v>
      </c>
      <c r="B508" s="469">
        <f t="shared" si="35"/>
        <v>7</v>
      </c>
      <c r="C508" s="470" t="s">
        <v>393</v>
      </c>
      <c r="D508" s="471">
        <v>12709</v>
      </c>
      <c r="E508" s="471">
        <v>9734.08</v>
      </c>
      <c r="F508" s="471">
        <v>8578</v>
      </c>
      <c r="G508" s="471">
        <v>8578</v>
      </c>
      <c r="H508" s="472">
        <f t="shared" si="36"/>
        <v>88.1233768368454</v>
      </c>
      <c r="I508" s="472">
        <f t="shared" si="37"/>
        <v>100</v>
      </c>
      <c r="J508" s="468">
        <f t="shared" si="38"/>
        <v>-4131</v>
      </c>
      <c r="K508" s="476">
        <f t="shared" si="39"/>
        <v>-0.325045243528208</v>
      </c>
      <c r="L508" s="348"/>
    </row>
    <row r="509" s="455" customFormat="1" ht="19.95" customHeight="1" spans="1:12">
      <c r="A509" s="455">
        <v>20702</v>
      </c>
      <c r="B509" s="469">
        <f t="shared" si="35"/>
        <v>5</v>
      </c>
      <c r="C509" s="470" t="s">
        <v>394</v>
      </c>
      <c r="D509" s="471">
        <v>10</v>
      </c>
      <c r="E509" s="471">
        <v>22.36</v>
      </c>
      <c r="F509" s="471">
        <v>35</v>
      </c>
      <c r="G509" s="471">
        <v>35</v>
      </c>
      <c r="H509" s="472">
        <f t="shared" si="36"/>
        <v>156.529516994633</v>
      </c>
      <c r="I509" s="472">
        <f t="shared" si="37"/>
        <v>100</v>
      </c>
      <c r="J509" s="468">
        <f t="shared" si="38"/>
        <v>25</v>
      </c>
      <c r="K509" s="476">
        <f t="shared" si="39"/>
        <v>2.5</v>
      </c>
      <c r="L509" s="348"/>
    </row>
    <row r="510" s="455" customFormat="1" ht="19.95" customHeight="1" spans="1:12">
      <c r="A510" s="455">
        <v>2070201</v>
      </c>
      <c r="B510" s="469">
        <f t="shared" si="35"/>
        <v>7</v>
      </c>
      <c r="C510" s="470" t="s">
        <v>54</v>
      </c>
      <c r="D510" s="471">
        <v>0</v>
      </c>
      <c r="E510" s="471">
        <v>0</v>
      </c>
      <c r="F510" s="471">
        <v>0</v>
      </c>
      <c r="G510" s="471">
        <v>0</v>
      </c>
      <c r="H510" s="472">
        <f t="shared" si="36"/>
        <v>0</v>
      </c>
      <c r="I510" s="472">
        <f t="shared" si="37"/>
        <v>0</v>
      </c>
      <c r="J510" s="468">
        <f t="shared" si="38"/>
        <v>0</v>
      </c>
      <c r="K510" s="476">
        <f t="shared" si="39"/>
        <v>0</v>
      </c>
      <c r="L510" s="348"/>
    </row>
    <row r="511" s="455" customFormat="1" ht="19.95" customHeight="1" spans="1:12">
      <c r="A511" s="455">
        <v>2070202</v>
      </c>
      <c r="B511" s="469">
        <f t="shared" si="35"/>
        <v>7</v>
      </c>
      <c r="C511" s="470" t="s">
        <v>55</v>
      </c>
      <c r="D511" s="471">
        <v>0</v>
      </c>
      <c r="E511" s="471">
        <v>0</v>
      </c>
      <c r="F511" s="471">
        <v>0</v>
      </c>
      <c r="G511" s="471">
        <v>0</v>
      </c>
      <c r="H511" s="472">
        <f t="shared" si="36"/>
        <v>0</v>
      </c>
      <c r="I511" s="472">
        <f t="shared" si="37"/>
        <v>0</v>
      </c>
      <c r="J511" s="468">
        <f t="shared" si="38"/>
        <v>0</v>
      </c>
      <c r="K511" s="476">
        <f t="shared" si="39"/>
        <v>0</v>
      </c>
      <c r="L511" s="348"/>
    </row>
    <row r="512" s="455" customFormat="1" ht="19.95" customHeight="1" spans="1:12">
      <c r="A512" s="455">
        <v>2070203</v>
      </c>
      <c r="B512" s="469">
        <f t="shared" si="35"/>
        <v>7</v>
      </c>
      <c r="C512" s="470" t="s">
        <v>56</v>
      </c>
      <c r="D512" s="471">
        <v>0</v>
      </c>
      <c r="E512" s="471">
        <v>0</v>
      </c>
      <c r="F512" s="471">
        <v>0</v>
      </c>
      <c r="G512" s="471">
        <v>0</v>
      </c>
      <c r="H512" s="472">
        <f t="shared" si="36"/>
        <v>0</v>
      </c>
      <c r="I512" s="472">
        <f t="shared" si="37"/>
        <v>0</v>
      </c>
      <c r="J512" s="468">
        <f t="shared" si="38"/>
        <v>0</v>
      </c>
      <c r="K512" s="476">
        <f t="shared" si="39"/>
        <v>0</v>
      </c>
      <c r="L512" s="348"/>
    </row>
    <row r="513" s="455" customFormat="1" ht="19.95" customHeight="1" spans="1:12">
      <c r="A513" s="455">
        <v>2070204</v>
      </c>
      <c r="B513" s="469">
        <f t="shared" si="35"/>
        <v>7</v>
      </c>
      <c r="C513" s="470" t="s">
        <v>395</v>
      </c>
      <c r="D513" s="471">
        <v>10</v>
      </c>
      <c r="E513" s="471">
        <v>22.36</v>
      </c>
      <c r="F513" s="471">
        <v>35</v>
      </c>
      <c r="G513" s="471">
        <v>35</v>
      </c>
      <c r="H513" s="472">
        <f t="shared" si="36"/>
        <v>156.529516994633</v>
      </c>
      <c r="I513" s="472">
        <f t="shared" si="37"/>
        <v>100</v>
      </c>
      <c r="J513" s="468">
        <f t="shared" si="38"/>
        <v>25</v>
      </c>
      <c r="K513" s="476">
        <f t="shared" si="39"/>
        <v>2.5</v>
      </c>
      <c r="L513" s="348"/>
    </row>
    <row r="514" s="455" customFormat="1" ht="19.95" customHeight="1" spans="1:12">
      <c r="A514" s="455">
        <v>2070205</v>
      </c>
      <c r="B514" s="469">
        <f t="shared" si="35"/>
        <v>7</v>
      </c>
      <c r="C514" s="470" t="s">
        <v>396</v>
      </c>
      <c r="D514" s="471">
        <v>0</v>
      </c>
      <c r="E514" s="471">
        <v>0</v>
      </c>
      <c r="F514" s="471">
        <v>0</v>
      </c>
      <c r="G514" s="471">
        <v>0</v>
      </c>
      <c r="H514" s="472">
        <f t="shared" si="36"/>
        <v>0</v>
      </c>
      <c r="I514" s="472">
        <f t="shared" si="37"/>
        <v>0</v>
      </c>
      <c r="J514" s="468">
        <f t="shared" si="38"/>
        <v>0</v>
      </c>
      <c r="K514" s="476">
        <f t="shared" si="39"/>
        <v>0</v>
      </c>
      <c r="L514" s="348"/>
    </row>
    <row r="515" s="455" customFormat="1" ht="19.95" customHeight="1" spans="1:12">
      <c r="A515" s="455">
        <v>2070206</v>
      </c>
      <c r="B515" s="469">
        <f t="shared" si="35"/>
        <v>7</v>
      </c>
      <c r="C515" s="470" t="s">
        <v>397</v>
      </c>
      <c r="D515" s="471">
        <v>0</v>
      </c>
      <c r="E515" s="471">
        <v>0</v>
      </c>
      <c r="F515" s="471">
        <v>0</v>
      </c>
      <c r="G515" s="471">
        <v>0</v>
      </c>
      <c r="H515" s="472">
        <f t="shared" si="36"/>
        <v>0</v>
      </c>
      <c r="I515" s="472">
        <f t="shared" si="37"/>
        <v>0</v>
      </c>
      <c r="J515" s="468">
        <f t="shared" si="38"/>
        <v>0</v>
      </c>
      <c r="K515" s="476">
        <f t="shared" si="39"/>
        <v>0</v>
      </c>
      <c r="L515" s="348"/>
    </row>
    <row r="516" s="455" customFormat="1" ht="19.95" customHeight="1" spans="1:12">
      <c r="A516" s="455">
        <v>2070299</v>
      </c>
      <c r="B516" s="469">
        <f t="shared" si="35"/>
        <v>7</v>
      </c>
      <c r="C516" s="470" t="s">
        <v>398</v>
      </c>
      <c r="D516" s="471">
        <v>0</v>
      </c>
      <c r="E516" s="471">
        <v>0</v>
      </c>
      <c r="F516" s="471">
        <v>0</v>
      </c>
      <c r="G516" s="471">
        <v>0</v>
      </c>
      <c r="H516" s="472">
        <f t="shared" si="36"/>
        <v>0</v>
      </c>
      <c r="I516" s="472">
        <f t="shared" si="37"/>
        <v>0</v>
      </c>
      <c r="J516" s="468">
        <f t="shared" si="38"/>
        <v>0</v>
      </c>
      <c r="K516" s="476">
        <f t="shared" si="39"/>
        <v>0</v>
      </c>
      <c r="L516" s="348"/>
    </row>
    <row r="517" s="455" customFormat="1" ht="19.95" customHeight="1" spans="1:12">
      <c r="A517" s="455">
        <v>20703</v>
      </c>
      <c r="B517" s="469">
        <f t="shared" si="35"/>
        <v>5</v>
      </c>
      <c r="C517" s="470" t="s">
        <v>399</v>
      </c>
      <c r="D517" s="471">
        <v>710</v>
      </c>
      <c r="E517" s="471">
        <v>69</v>
      </c>
      <c r="F517" s="471">
        <v>15</v>
      </c>
      <c r="G517" s="471">
        <v>15</v>
      </c>
      <c r="H517" s="472">
        <f t="shared" si="36"/>
        <v>21.7391304347826</v>
      </c>
      <c r="I517" s="472">
        <f t="shared" si="37"/>
        <v>100</v>
      </c>
      <c r="J517" s="468">
        <f t="shared" si="38"/>
        <v>-695</v>
      </c>
      <c r="K517" s="476">
        <f t="shared" si="39"/>
        <v>-0.97887323943662</v>
      </c>
      <c r="L517" s="348"/>
    </row>
    <row r="518" s="455" customFormat="1" ht="19.95" customHeight="1" spans="1:12">
      <c r="A518" s="455">
        <v>2070301</v>
      </c>
      <c r="B518" s="469">
        <f t="shared" ref="B518:B581" si="40">LEN(A518)</f>
        <v>7</v>
      </c>
      <c r="C518" s="470" t="s">
        <v>54</v>
      </c>
      <c r="D518" s="471">
        <v>0</v>
      </c>
      <c r="E518" s="471">
        <v>0</v>
      </c>
      <c r="F518" s="471">
        <v>0</v>
      </c>
      <c r="G518" s="471">
        <v>0</v>
      </c>
      <c r="H518" s="472">
        <f t="shared" ref="H518:H581" si="41">IFERROR(G518/E518%,0)</f>
        <v>0</v>
      </c>
      <c r="I518" s="472">
        <f t="shared" ref="I518:I581" si="42">IFERROR(G518/F518%,0)</f>
        <v>0</v>
      </c>
      <c r="J518" s="468">
        <f t="shared" ref="J518:J581" si="43">IFERROR(G518-D518,0)</f>
        <v>0</v>
      </c>
      <c r="K518" s="476">
        <f t="shared" ref="K518:K581" si="44">IFERROR(J518/D518*100%,0)</f>
        <v>0</v>
      </c>
      <c r="L518" s="348"/>
    </row>
    <row r="519" s="455" customFormat="1" ht="19.95" customHeight="1" spans="1:12">
      <c r="A519" s="455">
        <v>2070302</v>
      </c>
      <c r="B519" s="469">
        <f t="shared" si="40"/>
        <v>7</v>
      </c>
      <c r="C519" s="470" t="s">
        <v>55</v>
      </c>
      <c r="D519" s="471">
        <v>0</v>
      </c>
      <c r="E519" s="471">
        <v>0</v>
      </c>
      <c r="F519" s="471">
        <v>0</v>
      </c>
      <c r="G519" s="471">
        <v>0</v>
      </c>
      <c r="H519" s="472">
        <f t="shared" si="41"/>
        <v>0</v>
      </c>
      <c r="I519" s="472">
        <f t="shared" si="42"/>
        <v>0</v>
      </c>
      <c r="J519" s="468">
        <f t="shared" si="43"/>
        <v>0</v>
      </c>
      <c r="K519" s="476">
        <f t="shared" si="44"/>
        <v>0</v>
      </c>
      <c r="L519" s="348"/>
    </row>
    <row r="520" s="455" customFormat="1" ht="19.95" customHeight="1" spans="1:12">
      <c r="A520" s="455">
        <v>2070303</v>
      </c>
      <c r="B520" s="469">
        <f t="shared" si="40"/>
        <v>7</v>
      </c>
      <c r="C520" s="470" t="s">
        <v>56</v>
      </c>
      <c r="D520" s="471">
        <v>0</v>
      </c>
      <c r="E520" s="471">
        <v>0</v>
      </c>
      <c r="F520" s="471">
        <v>0</v>
      </c>
      <c r="G520" s="471">
        <v>0</v>
      </c>
      <c r="H520" s="472">
        <f t="shared" si="41"/>
        <v>0</v>
      </c>
      <c r="I520" s="472">
        <f t="shared" si="42"/>
        <v>0</v>
      </c>
      <c r="J520" s="468">
        <f t="shared" si="43"/>
        <v>0</v>
      </c>
      <c r="K520" s="476">
        <f t="shared" si="44"/>
        <v>0</v>
      </c>
      <c r="L520" s="348"/>
    </row>
    <row r="521" s="455" customFormat="1" ht="19.95" customHeight="1" spans="1:12">
      <c r="A521" s="455">
        <v>2070304</v>
      </c>
      <c r="B521" s="469">
        <f t="shared" si="40"/>
        <v>7</v>
      </c>
      <c r="C521" s="470" t="s">
        <v>400</v>
      </c>
      <c r="D521" s="471">
        <v>0</v>
      </c>
      <c r="E521" s="471">
        <v>0</v>
      </c>
      <c r="F521" s="471">
        <v>0</v>
      </c>
      <c r="G521" s="471">
        <v>0</v>
      </c>
      <c r="H521" s="472">
        <f t="shared" si="41"/>
        <v>0</v>
      </c>
      <c r="I521" s="472">
        <f t="shared" si="42"/>
        <v>0</v>
      </c>
      <c r="J521" s="468">
        <f t="shared" si="43"/>
        <v>0</v>
      </c>
      <c r="K521" s="476">
        <f t="shared" si="44"/>
        <v>0</v>
      </c>
      <c r="L521" s="348"/>
    </row>
    <row r="522" s="455" customFormat="1" ht="19.95" customHeight="1" spans="1:12">
      <c r="A522" s="455">
        <v>2070305</v>
      </c>
      <c r="B522" s="469">
        <f t="shared" si="40"/>
        <v>7</v>
      </c>
      <c r="C522" s="470" t="s">
        <v>401</v>
      </c>
      <c r="D522" s="471">
        <v>501</v>
      </c>
      <c r="E522" s="471">
        <v>9</v>
      </c>
      <c r="F522" s="471">
        <v>1</v>
      </c>
      <c r="G522" s="471">
        <v>1</v>
      </c>
      <c r="H522" s="472">
        <f t="shared" si="41"/>
        <v>11.1111111111111</v>
      </c>
      <c r="I522" s="472">
        <f t="shared" si="42"/>
        <v>100</v>
      </c>
      <c r="J522" s="468">
        <f t="shared" si="43"/>
        <v>-500</v>
      </c>
      <c r="K522" s="476">
        <f t="shared" si="44"/>
        <v>-0.998003992015968</v>
      </c>
      <c r="L522" s="348"/>
    </row>
    <row r="523" s="455" customFormat="1" ht="19.95" customHeight="1" spans="1:12">
      <c r="A523" s="455">
        <v>2070306</v>
      </c>
      <c r="B523" s="469">
        <f t="shared" si="40"/>
        <v>7</v>
      </c>
      <c r="C523" s="470" t="s">
        <v>402</v>
      </c>
      <c r="D523" s="471">
        <v>0</v>
      </c>
      <c r="E523" s="471">
        <v>0</v>
      </c>
      <c r="F523" s="471">
        <v>0</v>
      </c>
      <c r="G523" s="471">
        <v>0</v>
      </c>
      <c r="H523" s="472">
        <f t="shared" si="41"/>
        <v>0</v>
      </c>
      <c r="I523" s="472">
        <f t="shared" si="42"/>
        <v>0</v>
      </c>
      <c r="J523" s="468">
        <f t="shared" si="43"/>
        <v>0</v>
      </c>
      <c r="K523" s="476">
        <f t="shared" si="44"/>
        <v>0</v>
      </c>
      <c r="L523" s="348"/>
    </row>
    <row r="524" s="455" customFormat="1" ht="19.95" customHeight="1" spans="1:12">
      <c r="A524" s="455">
        <v>2070307</v>
      </c>
      <c r="B524" s="469">
        <f t="shared" si="40"/>
        <v>7</v>
      </c>
      <c r="C524" s="470" t="s">
        <v>403</v>
      </c>
      <c r="D524" s="471">
        <v>0</v>
      </c>
      <c r="E524" s="471">
        <v>0</v>
      </c>
      <c r="F524" s="471">
        <v>0</v>
      </c>
      <c r="G524" s="471">
        <v>0</v>
      </c>
      <c r="H524" s="472">
        <f t="shared" si="41"/>
        <v>0</v>
      </c>
      <c r="I524" s="472">
        <f t="shared" si="42"/>
        <v>0</v>
      </c>
      <c r="J524" s="468">
        <f t="shared" si="43"/>
        <v>0</v>
      </c>
      <c r="K524" s="476">
        <f t="shared" si="44"/>
        <v>0</v>
      </c>
      <c r="L524" s="348"/>
    </row>
    <row r="525" s="455" customFormat="1" ht="19.95" customHeight="1" spans="1:12">
      <c r="A525" s="455">
        <v>2070308</v>
      </c>
      <c r="B525" s="469">
        <f t="shared" si="40"/>
        <v>7</v>
      </c>
      <c r="C525" s="470" t="s">
        <v>404</v>
      </c>
      <c r="D525" s="471">
        <v>209</v>
      </c>
      <c r="E525" s="471">
        <v>10</v>
      </c>
      <c r="F525" s="471">
        <v>14</v>
      </c>
      <c r="G525" s="471">
        <v>14</v>
      </c>
      <c r="H525" s="472">
        <f t="shared" si="41"/>
        <v>140</v>
      </c>
      <c r="I525" s="472">
        <f t="shared" si="42"/>
        <v>100</v>
      </c>
      <c r="J525" s="468">
        <f t="shared" si="43"/>
        <v>-195</v>
      </c>
      <c r="K525" s="476">
        <f t="shared" si="44"/>
        <v>-0.933014354066986</v>
      </c>
      <c r="L525" s="348"/>
    </row>
    <row r="526" s="455" customFormat="1" ht="19.95" customHeight="1" spans="1:12">
      <c r="A526" s="455">
        <v>2070309</v>
      </c>
      <c r="B526" s="469">
        <f t="shared" si="40"/>
        <v>7</v>
      </c>
      <c r="C526" s="470" t="s">
        <v>405</v>
      </c>
      <c r="D526" s="471">
        <v>0</v>
      </c>
      <c r="E526" s="471">
        <v>0</v>
      </c>
      <c r="F526" s="471">
        <v>0</v>
      </c>
      <c r="G526" s="471">
        <v>0</v>
      </c>
      <c r="H526" s="472">
        <f t="shared" si="41"/>
        <v>0</v>
      </c>
      <c r="I526" s="472">
        <f t="shared" si="42"/>
        <v>0</v>
      </c>
      <c r="J526" s="468">
        <f t="shared" si="43"/>
        <v>0</v>
      </c>
      <c r="K526" s="476">
        <f t="shared" si="44"/>
        <v>0</v>
      </c>
      <c r="L526" s="348"/>
    </row>
    <row r="527" s="455" customFormat="1" ht="19.95" customHeight="1" spans="1:12">
      <c r="A527" s="455">
        <v>2070399</v>
      </c>
      <c r="B527" s="469">
        <f t="shared" si="40"/>
        <v>7</v>
      </c>
      <c r="C527" s="470" t="s">
        <v>406</v>
      </c>
      <c r="D527" s="471">
        <v>0</v>
      </c>
      <c r="E527" s="471">
        <v>50</v>
      </c>
      <c r="F527" s="471">
        <v>0</v>
      </c>
      <c r="G527" s="471">
        <v>0</v>
      </c>
      <c r="H527" s="472">
        <f t="shared" si="41"/>
        <v>0</v>
      </c>
      <c r="I527" s="472">
        <f t="shared" si="42"/>
        <v>0</v>
      </c>
      <c r="J527" s="468">
        <f t="shared" si="43"/>
        <v>0</v>
      </c>
      <c r="K527" s="476">
        <f t="shared" si="44"/>
        <v>0</v>
      </c>
      <c r="L527" s="348"/>
    </row>
    <row r="528" s="455" customFormat="1" ht="19.95" customHeight="1" spans="1:12">
      <c r="A528" s="455">
        <v>20706</v>
      </c>
      <c r="B528" s="469">
        <f t="shared" si="40"/>
        <v>5</v>
      </c>
      <c r="C528" s="470" t="s">
        <v>407</v>
      </c>
      <c r="D528" s="471">
        <v>0</v>
      </c>
      <c r="E528" s="471">
        <v>29.88</v>
      </c>
      <c r="F528" s="471">
        <v>65</v>
      </c>
      <c r="G528" s="471">
        <v>65</v>
      </c>
      <c r="H528" s="472">
        <f t="shared" si="41"/>
        <v>217.536813922356</v>
      </c>
      <c r="I528" s="472">
        <f t="shared" si="42"/>
        <v>100</v>
      </c>
      <c r="J528" s="468">
        <f t="shared" si="43"/>
        <v>65</v>
      </c>
      <c r="K528" s="476">
        <f t="shared" si="44"/>
        <v>0</v>
      </c>
      <c r="L528" s="348"/>
    </row>
    <row r="529" s="455" customFormat="1" ht="19.95" customHeight="1" spans="1:12">
      <c r="A529" s="455">
        <v>2070601</v>
      </c>
      <c r="B529" s="469">
        <f t="shared" si="40"/>
        <v>7</v>
      </c>
      <c r="C529" s="470" t="s">
        <v>54</v>
      </c>
      <c r="D529" s="471">
        <v>0</v>
      </c>
      <c r="E529" s="471">
        <v>0</v>
      </c>
      <c r="F529" s="471">
        <v>0</v>
      </c>
      <c r="G529" s="471">
        <v>0</v>
      </c>
      <c r="H529" s="472">
        <f t="shared" si="41"/>
        <v>0</v>
      </c>
      <c r="I529" s="472">
        <f t="shared" si="42"/>
        <v>0</v>
      </c>
      <c r="J529" s="468">
        <f t="shared" si="43"/>
        <v>0</v>
      </c>
      <c r="K529" s="476">
        <f t="shared" si="44"/>
        <v>0</v>
      </c>
      <c r="L529" s="348"/>
    </row>
    <row r="530" s="455" customFormat="1" ht="19.95" customHeight="1" spans="1:12">
      <c r="A530" s="455">
        <v>2070602</v>
      </c>
      <c r="B530" s="469">
        <f t="shared" si="40"/>
        <v>7</v>
      </c>
      <c r="C530" s="470" t="s">
        <v>55</v>
      </c>
      <c r="D530" s="471">
        <v>0</v>
      </c>
      <c r="E530" s="471">
        <v>0</v>
      </c>
      <c r="F530" s="471">
        <v>0</v>
      </c>
      <c r="G530" s="471">
        <v>0</v>
      </c>
      <c r="H530" s="472">
        <f t="shared" si="41"/>
        <v>0</v>
      </c>
      <c r="I530" s="472">
        <f t="shared" si="42"/>
        <v>0</v>
      </c>
      <c r="J530" s="468">
        <f t="shared" si="43"/>
        <v>0</v>
      </c>
      <c r="K530" s="476">
        <f t="shared" si="44"/>
        <v>0</v>
      </c>
      <c r="L530" s="348"/>
    </row>
    <row r="531" s="455" customFormat="1" ht="19.95" customHeight="1" spans="1:12">
      <c r="A531" s="455">
        <v>2070603</v>
      </c>
      <c r="B531" s="469">
        <f t="shared" si="40"/>
        <v>7</v>
      </c>
      <c r="C531" s="470" t="s">
        <v>56</v>
      </c>
      <c r="D531" s="471">
        <v>0</v>
      </c>
      <c r="E531" s="471">
        <v>0</v>
      </c>
      <c r="F531" s="471">
        <v>0</v>
      </c>
      <c r="G531" s="471">
        <v>0</v>
      </c>
      <c r="H531" s="472">
        <f t="shared" si="41"/>
        <v>0</v>
      </c>
      <c r="I531" s="472">
        <f t="shared" si="42"/>
        <v>0</v>
      </c>
      <c r="J531" s="468">
        <f t="shared" si="43"/>
        <v>0</v>
      </c>
      <c r="K531" s="476">
        <f t="shared" si="44"/>
        <v>0</v>
      </c>
      <c r="L531" s="348"/>
    </row>
    <row r="532" s="455" customFormat="1" ht="19.95" customHeight="1" spans="1:12">
      <c r="A532" s="455">
        <v>2070604</v>
      </c>
      <c r="B532" s="469">
        <f t="shared" si="40"/>
        <v>7</v>
      </c>
      <c r="C532" s="470" t="s">
        <v>408</v>
      </c>
      <c r="D532" s="471">
        <v>0</v>
      </c>
      <c r="E532" s="471">
        <v>0</v>
      </c>
      <c r="F532" s="471">
        <v>0</v>
      </c>
      <c r="G532" s="471">
        <v>0</v>
      </c>
      <c r="H532" s="472">
        <f t="shared" si="41"/>
        <v>0</v>
      </c>
      <c r="I532" s="472">
        <f t="shared" si="42"/>
        <v>0</v>
      </c>
      <c r="J532" s="468">
        <f t="shared" si="43"/>
        <v>0</v>
      </c>
      <c r="K532" s="476">
        <f t="shared" si="44"/>
        <v>0</v>
      </c>
      <c r="L532" s="348"/>
    </row>
    <row r="533" s="455" customFormat="1" ht="19.95" customHeight="1" spans="1:12">
      <c r="A533" s="455">
        <v>2070605</v>
      </c>
      <c r="B533" s="469">
        <f t="shared" si="40"/>
        <v>7</v>
      </c>
      <c r="C533" s="470" t="s">
        <v>409</v>
      </c>
      <c r="D533" s="471">
        <v>0</v>
      </c>
      <c r="E533" s="471">
        <v>0</v>
      </c>
      <c r="F533" s="471">
        <v>0</v>
      </c>
      <c r="G533" s="471">
        <v>0</v>
      </c>
      <c r="H533" s="472">
        <f t="shared" si="41"/>
        <v>0</v>
      </c>
      <c r="I533" s="472">
        <f t="shared" si="42"/>
        <v>0</v>
      </c>
      <c r="J533" s="468">
        <f t="shared" si="43"/>
        <v>0</v>
      </c>
      <c r="K533" s="476">
        <f t="shared" si="44"/>
        <v>0</v>
      </c>
      <c r="L533" s="348"/>
    </row>
    <row r="534" s="455" customFormat="1" ht="19.95" customHeight="1" spans="1:12">
      <c r="A534" s="455">
        <v>2070606</v>
      </c>
      <c r="B534" s="469">
        <f t="shared" si="40"/>
        <v>7</v>
      </c>
      <c r="C534" s="470" t="s">
        <v>410</v>
      </c>
      <c r="D534" s="471">
        <v>0</v>
      </c>
      <c r="E534" s="471">
        <v>0</v>
      </c>
      <c r="F534" s="471">
        <v>0</v>
      </c>
      <c r="G534" s="471">
        <v>0</v>
      </c>
      <c r="H534" s="472">
        <f t="shared" si="41"/>
        <v>0</v>
      </c>
      <c r="I534" s="472">
        <f t="shared" si="42"/>
        <v>0</v>
      </c>
      <c r="J534" s="468">
        <f t="shared" si="43"/>
        <v>0</v>
      </c>
      <c r="K534" s="476">
        <f t="shared" si="44"/>
        <v>0</v>
      </c>
      <c r="L534" s="348"/>
    </row>
    <row r="535" s="455" customFormat="1" ht="19.95" customHeight="1" spans="1:12">
      <c r="A535" s="455">
        <v>2070607</v>
      </c>
      <c r="B535" s="469">
        <f t="shared" si="40"/>
        <v>7</v>
      </c>
      <c r="C535" s="470" t="s">
        <v>411</v>
      </c>
      <c r="D535" s="471">
        <v>0</v>
      </c>
      <c r="E535" s="471">
        <v>29.88</v>
      </c>
      <c r="F535" s="471">
        <v>65</v>
      </c>
      <c r="G535" s="471">
        <v>65</v>
      </c>
      <c r="H535" s="472">
        <f t="shared" si="41"/>
        <v>217.536813922356</v>
      </c>
      <c r="I535" s="472">
        <f t="shared" si="42"/>
        <v>100</v>
      </c>
      <c r="J535" s="468">
        <f t="shared" si="43"/>
        <v>65</v>
      </c>
      <c r="K535" s="476">
        <f t="shared" si="44"/>
        <v>0</v>
      </c>
      <c r="L535" s="348"/>
    </row>
    <row r="536" s="455" customFormat="1" ht="19.95" customHeight="1" spans="1:12">
      <c r="A536" s="455">
        <v>2070699</v>
      </c>
      <c r="B536" s="469">
        <f t="shared" si="40"/>
        <v>7</v>
      </c>
      <c r="C536" s="470" t="s">
        <v>412</v>
      </c>
      <c r="D536" s="471">
        <v>0</v>
      </c>
      <c r="E536" s="471">
        <v>0</v>
      </c>
      <c r="F536" s="471">
        <v>0</v>
      </c>
      <c r="G536" s="471">
        <v>0</v>
      </c>
      <c r="H536" s="472">
        <f t="shared" si="41"/>
        <v>0</v>
      </c>
      <c r="I536" s="472">
        <f t="shared" si="42"/>
        <v>0</v>
      </c>
      <c r="J536" s="468">
        <f t="shared" si="43"/>
        <v>0</v>
      </c>
      <c r="K536" s="476">
        <f t="shared" si="44"/>
        <v>0</v>
      </c>
      <c r="L536" s="348"/>
    </row>
    <row r="537" s="455" customFormat="1" ht="19.95" customHeight="1" spans="1:12">
      <c r="A537" s="455">
        <v>20708</v>
      </c>
      <c r="B537" s="469">
        <f t="shared" si="40"/>
        <v>5</v>
      </c>
      <c r="C537" s="470" t="s">
        <v>413</v>
      </c>
      <c r="D537" s="471">
        <v>0</v>
      </c>
      <c r="E537" s="471">
        <v>0</v>
      </c>
      <c r="F537" s="471">
        <v>0</v>
      </c>
      <c r="G537" s="471">
        <v>0</v>
      </c>
      <c r="H537" s="472">
        <f t="shared" si="41"/>
        <v>0</v>
      </c>
      <c r="I537" s="472">
        <f t="shared" si="42"/>
        <v>0</v>
      </c>
      <c r="J537" s="468">
        <f t="shared" si="43"/>
        <v>0</v>
      </c>
      <c r="K537" s="476">
        <f t="shared" si="44"/>
        <v>0</v>
      </c>
      <c r="L537" s="348"/>
    </row>
    <row r="538" s="455" customFormat="1" ht="19.95" customHeight="1" spans="1:12">
      <c r="A538" s="455">
        <v>2070801</v>
      </c>
      <c r="B538" s="469">
        <f t="shared" si="40"/>
        <v>7</v>
      </c>
      <c r="C538" s="470" t="s">
        <v>54</v>
      </c>
      <c r="D538" s="471">
        <v>0</v>
      </c>
      <c r="E538" s="471">
        <v>0</v>
      </c>
      <c r="F538" s="471">
        <v>0</v>
      </c>
      <c r="G538" s="471">
        <v>0</v>
      </c>
      <c r="H538" s="472">
        <f t="shared" si="41"/>
        <v>0</v>
      </c>
      <c r="I538" s="472">
        <f t="shared" si="42"/>
        <v>0</v>
      </c>
      <c r="J538" s="468">
        <f t="shared" si="43"/>
        <v>0</v>
      </c>
      <c r="K538" s="476">
        <f t="shared" si="44"/>
        <v>0</v>
      </c>
      <c r="L538" s="348"/>
    </row>
    <row r="539" s="455" customFormat="1" ht="19.95" customHeight="1" spans="1:12">
      <c r="A539" s="455">
        <v>2070802</v>
      </c>
      <c r="B539" s="469">
        <f t="shared" si="40"/>
        <v>7</v>
      </c>
      <c r="C539" s="470" t="s">
        <v>55</v>
      </c>
      <c r="D539" s="471">
        <v>0</v>
      </c>
      <c r="E539" s="471">
        <v>0</v>
      </c>
      <c r="F539" s="471">
        <v>0</v>
      </c>
      <c r="G539" s="471">
        <v>0</v>
      </c>
      <c r="H539" s="472">
        <f t="shared" si="41"/>
        <v>0</v>
      </c>
      <c r="I539" s="472">
        <f t="shared" si="42"/>
        <v>0</v>
      </c>
      <c r="J539" s="468">
        <f t="shared" si="43"/>
        <v>0</v>
      </c>
      <c r="K539" s="476">
        <f t="shared" si="44"/>
        <v>0</v>
      </c>
      <c r="L539" s="348"/>
    </row>
    <row r="540" s="455" customFormat="1" ht="19.95" customHeight="1" spans="1:12">
      <c r="A540" s="455">
        <v>2070803</v>
      </c>
      <c r="B540" s="469">
        <f t="shared" si="40"/>
        <v>7</v>
      </c>
      <c r="C540" s="470" t="s">
        <v>56</v>
      </c>
      <c r="D540" s="471">
        <v>0</v>
      </c>
      <c r="E540" s="471">
        <v>0</v>
      </c>
      <c r="F540" s="471">
        <v>0</v>
      </c>
      <c r="G540" s="471">
        <v>0</v>
      </c>
      <c r="H540" s="472">
        <f t="shared" si="41"/>
        <v>0</v>
      </c>
      <c r="I540" s="472">
        <f t="shared" si="42"/>
        <v>0</v>
      </c>
      <c r="J540" s="468">
        <f t="shared" si="43"/>
        <v>0</v>
      </c>
      <c r="K540" s="476">
        <f t="shared" si="44"/>
        <v>0</v>
      </c>
      <c r="L540" s="348"/>
    </row>
    <row r="541" s="455" customFormat="1" ht="19.95" customHeight="1" spans="1:12">
      <c r="A541" s="455">
        <v>2070806</v>
      </c>
      <c r="B541" s="469">
        <f t="shared" si="40"/>
        <v>7</v>
      </c>
      <c r="C541" s="470" t="s">
        <v>414</v>
      </c>
      <c r="D541" s="471">
        <v>0</v>
      </c>
      <c r="E541" s="471">
        <v>0</v>
      </c>
      <c r="F541" s="471">
        <v>0</v>
      </c>
      <c r="G541" s="471">
        <v>0</v>
      </c>
      <c r="H541" s="472">
        <f t="shared" si="41"/>
        <v>0</v>
      </c>
      <c r="I541" s="472">
        <f t="shared" si="42"/>
        <v>0</v>
      </c>
      <c r="J541" s="468">
        <f t="shared" si="43"/>
        <v>0</v>
      </c>
      <c r="K541" s="476">
        <f t="shared" si="44"/>
        <v>0</v>
      </c>
      <c r="L541" s="348"/>
    </row>
    <row r="542" s="455" customFormat="1" ht="19.95" customHeight="1" spans="1:12">
      <c r="A542" s="455">
        <v>2070807</v>
      </c>
      <c r="B542" s="469">
        <f t="shared" si="40"/>
        <v>7</v>
      </c>
      <c r="C542" s="470" t="s">
        <v>415</v>
      </c>
      <c r="D542" s="471">
        <v>0</v>
      </c>
      <c r="E542" s="471">
        <v>0</v>
      </c>
      <c r="F542" s="471">
        <v>0</v>
      </c>
      <c r="G542" s="471">
        <v>0</v>
      </c>
      <c r="H542" s="472">
        <f t="shared" si="41"/>
        <v>0</v>
      </c>
      <c r="I542" s="472">
        <f t="shared" si="42"/>
        <v>0</v>
      </c>
      <c r="J542" s="468">
        <f t="shared" si="43"/>
        <v>0</v>
      </c>
      <c r="K542" s="476">
        <f t="shared" si="44"/>
        <v>0</v>
      </c>
      <c r="L542" s="348"/>
    </row>
    <row r="543" s="455" customFormat="1" ht="19.95" customHeight="1" spans="1:12">
      <c r="A543" s="455">
        <v>2070808</v>
      </c>
      <c r="B543" s="469">
        <f t="shared" si="40"/>
        <v>7</v>
      </c>
      <c r="C543" s="470" t="s">
        <v>416</v>
      </c>
      <c r="D543" s="471">
        <v>0</v>
      </c>
      <c r="E543" s="471">
        <v>0</v>
      </c>
      <c r="F543" s="471">
        <v>0</v>
      </c>
      <c r="G543" s="471">
        <v>0</v>
      </c>
      <c r="H543" s="472">
        <f t="shared" si="41"/>
        <v>0</v>
      </c>
      <c r="I543" s="472">
        <f t="shared" si="42"/>
        <v>0</v>
      </c>
      <c r="J543" s="468">
        <f t="shared" si="43"/>
        <v>0</v>
      </c>
      <c r="K543" s="476">
        <f t="shared" si="44"/>
        <v>0</v>
      </c>
      <c r="L543" s="348"/>
    </row>
    <row r="544" s="455" customFormat="1" ht="19.95" customHeight="1" spans="1:12">
      <c r="A544" s="455">
        <v>2070899</v>
      </c>
      <c r="B544" s="469">
        <f t="shared" si="40"/>
        <v>7</v>
      </c>
      <c r="C544" s="470" t="s">
        <v>417</v>
      </c>
      <c r="D544" s="471">
        <v>0</v>
      </c>
      <c r="E544" s="471">
        <v>0</v>
      </c>
      <c r="F544" s="471">
        <v>0</v>
      </c>
      <c r="G544" s="471">
        <v>0</v>
      </c>
      <c r="H544" s="472">
        <f t="shared" si="41"/>
        <v>0</v>
      </c>
      <c r="I544" s="472">
        <f t="shared" si="42"/>
        <v>0</v>
      </c>
      <c r="J544" s="468">
        <f t="shared" si="43"/>
        <v>0</v>
      </c>
      <c r="K544" s="476">
        <f t="shared" si="44"/>
        <v>0</v>
      </c>
      <c r="L544" s="348"/>
    </row>
    <row r="545" s="455" customFormat="1" ht="19.95" customHeight="1" spans="1:12">
      <c r="A545" s="455">
        <v>20799</v>
      </c>
      <c r="B545" s="469">
        <f t="shared" si="40"/>
        <v>5</v>
      </c>
      <c r="C545" s="470" t="s">
        <v>418</v>
      </c>
      <c r="D545" s="471">
        <v>314</v>
      </c>
      <c r="E545" s="471">
        <v>0</v>
      </c>
      <c r="F545" s="471">
        <v>70</v>
      </c>
      <c r="G545" s="471">
        <v>70</v>
      </c>
      <c r="H545" s="472">
        <f t="shared" si="41"/>
        <v>0</v>
      </c>
      <c r="I545" s="472">
        <f t="shared" si="42"/>
        <v>100</v>
      </c>
      <c r="J545" s="468">
        <f t="shared" si="43"/>
        <v>-244</v>
      </c>
      <c r="K545" s="476">
        <f t="shared" si="44"/>
        <v>-0.777070063694268</v>
      </c>
      <c r="L545" s="348"/>
    </row>
    <row r="546" s="455" customFormat="1" ht="19.95" customHeight="1" spans="1:12">
      <c r="A546" s="455">
        <v>2079902</v>
      </c>
      <c r="B546" s="469">
        <f t="shared" si="40"/>
        <v>7</v>
      </c>
      <c r="C546" s="470" t="s">
        <v>419</v>
      </c>
      <c r="D546" s="471">
        <v>7</v>
      </c>
      <c r="E546" s="471">
        <v>0</v>
      </c>
      <c r="F546" s="471">
        <v>8</v>
      </c>
      <c r="G546" s="471">
        <v>8</v>
      </c>
      <c r="H546" s="472">
        <f t="shared" si="41"/>
        <v>0</v>
      </c>
      <c r="I546" s="472">
        <f t="shared" si="42"/>
        <v>100</v>
      </c>
      <c r="J546" s="468">
        <f t="shared" si="43"/>
        <v>1</v>
      </c>
      <c r="K546" s="476">
        <f t="shared" si="44"/>
        <v>0.142857142857143</v>
      </c>
      <c r="L546" s="348"/>
    </row>
    <row r="547" s="455" customFormat="1" ht="19.95" customHeight="1" spans="1:12">
      <c r="A547" s="455">
        <v>2079903</v>
      </c>
      <c r="B547" s="469">
        <f t="shared" si="40"/>
        <v>7</v>
      </c>
      <c r="C547" s="470" t="s">
        <v>420</v>
      </c>
      <c r="D547" s="471">
        <v>16</v>
      </c>
      <c r="E547" s="471">
        <v>0</v>
      </c>
      <c r="F547" s="471">
        <v>0</v>
      </c>
      <c r="G547" s="471">
        <v>0</v>
      </c>
      <c r="H547" s="472">
        <f t="shared" si="41"/>
        <v>0</v>
      </c>
      <c r="I547" s="472">
        <f t="shared" si="42"/>
        <v>0</v>
      </c>
      <c r="J547" s="468">
        <f t="shared" si="43"/>
        <v>-16</v>
      </c>
      <c r="K547" s="476">
        <f t="shared" si="44"/>
        <v>-1</v>
      </c>
      <c r="L547" s="348"/>
    </row>
    <row r="548" s="455" customFormat="1" ht="19.95" customHeight="1" spans="1:12">
      <c r="A548" s="455">
        <v>2079999</v>
      </c>
      <c r="B548" s="469">
        <f t="shared" si="40"/>
        <v>7</v>
      </c>
      <c r="C548" s="470" t="s">
        <v>421</v>
      </c>
      <c r="D548" s="471">
        <v>291</v>
      </c>
      <c r="E548" s="471">
        <v>0</v>
      </c>
      <c r="F548" s="471">
        <v>62</v>
      </c>
      <c r="G548" s="471">
        <v>62</v>
      </c>
      <c r="H548" s="472">
        <f t="shared" si="41"/>
        <v>0</v>
      </c>
      <c r="I548" s="472">
        <f t="shared" si="42"/>
        <v>100</v>
      </c>
      <c r="J548" s="468">
        <f t="shared" si="43"/>
        <v>-229</v>
      </c>
      <c r="K548" s="476">
        <f t="shared" si="44"/>
        <v>-0.786941580756014</v>
      </c>
      <c r="L548" s="348"/>
    </row>
    <row r="549" s="455" customFormat="1" ht="19.95" customHeight="1" spans="1:12">
      <c r="A549" s="455">
        <v>208</v>
      </c>
      <c r="B549" s="469">
        <f t="shared" si="40"/>
        <v>3</v>
      </c>
      <c r="C549" s="470" t="s">
        <v>422</v>
      </c>
      <c r="D549" s="471">
        <v>69388</v>
      </c>
      <c r="E549" s="471">
        <v>81976.29</v>
      </c>
      <c r="F549" s="471">
        <v>82608</v>
      </c>
      <c r="G549" s="471">
        <v>82608</v>
      </c>
      <c r="H549" s="472">
        <f t="shared" si="41"/>
        <v>100.770600865201</v>
      </c>
      <c r="I549" s="472">
        <f t="shared" si="42"/>
        <v>100</v>
      </c>
      <c r="J549" s="468">
        <f t="shared" si="43"/>
        <v>13220</v>
      </c>
      <c r="K549" s="476">
        <f t="shared" si="44"/>
        <v>0.190522856978152</v>
      </c>
      <c r="L549" s="348"/>
    </row>
    <row r="550" s="455" customFormat="1" ht="19.95" customHeight="1" spans="1:12">
      <c r="A550" s="455">
        <v>20801</v>
      </c>
      <c r="B550" s="469">
        <f t="shared" si="40"/>
        <v>5</v>
      </c>
      <c r="C550" s="470" t="s">
        <v>423</v>
      </c>
      <c r="D550" s="471">
        <v>4864</v>
      </c>
      <c r="E550" s="471">
        <v>1251.72</v>
      </c>
      <c r="F550" s="471">
        <v>10247</v>
      </c>
      <c r="G550" s="471">
        <v>10247</v>
      </c>
      <c r="H550" s="472">
        <f t="shared" si="41"/>
        <v>818.633560221136</v>
      </c>
      <c r="I550" s="472">
        <f t="shared" si="42"/>
        <v>100</v>
      </c>
      <c r="J550" s="468">
        <f t="shared" si="43"/>
        <v>5383</v>
      </c>
      <c r="K550" s="476">
        <f t="shared" si="44"/>
        <v>1.10670230263158</v>
      </c>
      <c r="L550" s="348"/>
    </row>
    <row r="551" s="455" customFormat="1" ht="19.95" customHeight="1" spans="1:12">
      <c r="A551" s="455">
        <v>2080101</v>
      </c>
      <c r="B551" s="469">
        <f t="shared" si="40"/>
        <v>7</v>
      </c>
      <c r="C551" s="470" t="s">
        <v>54</v>
      </c>
      <c r="D551" s="471">
        <v>279</v>
      </c>
      <c r="E551" s="471">
        <v>309.44</v>
      </c>
      <c r="F551" s="471">
        <v>246</v>
      </c>
      <c r="G551" s="471">
        <v>246</v>
      </c>
      <c r="H551" s="472">
        <f t="shared" si="41"/>
        <v>79.4984488107549</v>
      </c>
      <c r="I551" s="472">
        <f t="shared" si="42"/>
        <v>100</v>
      </c>
      <c r="J551" s="468">
        <f t="shared" si="43"/>
        <v>-33</v>
      </c>
      <c r="K551" s="476">
        <f t="shared" si="44"/>
        <v>-0.118279569892473</v>
      </c>
      <c r="L551" s="348"/>
    </row>
    <row r="552" s="455" customFormat="1" ht="19.95" customHeight="1" spans="1:12">
      <c r="A552" s="455">
        <v>2080102</v>
      </c>
      <c r="B552" s="469">
        <f t="shared" si="40"/>
        <v>7</v>
      </c>
      <c r="C552" s="470" t="s">
        <v>55</v>
      </c>
      <c r="D552" s="471">
        <v>2027</v>
      </c>
      <c r="E552" s="471">
        <v>98.84</v>
      </c>
      <c r="F552" s="471">
        <v>93</v>
      </c>
      <c r="G552" s="471">
        <v>93</v>
      </c>
      <c r="H552" s="472">
        <f t="shared" si="41"/>
        <v>94.091460946985</v>
      </c>
      <c r="I552" s="472">
        <f t="shared" si="42"/>
        <v>100</v>
      </c>
      <c r="J552" s="468">
        <f t="shared" si="43"/>
        <v>-1934</v>
      </c>
      <c r="K552" s="476">
        <f t="shared" si="44"/>
        <v>-0.95411938825851</v>
      </c>
      <c r="L552" s="348"/>
    </row>
    <row r="553" s="455" customFormat="1" ht="19.95" customHeight="1" spans="1:12">
      <c r="A553" s="455">
        <v>2080103</v>
      </c>
      <c r="B553" s="469">
        <f t="shared" si="40"/>
        <v>7</v>
      </c>
      <c r="C553" s="470" t="s">
        <v>56</v>
      </c>
      <c r="D553" s="471">
        <v>0</v>
      </c>
      <c r="E553" s="471">
        <v>0</v>
      </c>
      <c r="F553" s="471">
        <v>0</v>
      </c>
      <c r="G553" s="471">
        <v>0</v>
      </c>
      <c r="H553" s="472">
        <f t="shared" si="41"/>
        <v>0</v>
      </c>
      <c r="I553" s="472">
        <f t="shared" si="42"/>
        <v>0</v>
      </c>
      <c r="J553" s="468">
        <f t="shared" si="43"/>
        <v>0</v>
      </c>
      <c r="K553" s="476">
        <f t="shared" si="44"/>
        <v>0</v>
      </c>
      <c r="L553" s="348"/>
    </row>
    <row r="554" s="455" customFormat="1" ht="19.95" customHeight="1" spans="1:12">
      <c r="A554" s="455">
        <v>2080104</v>
      </c>
      <c r="B554" s="469">
        <f t="shared" si="40"/>
        <v>7</v>
      </c>
      <c r="C554" s="470" t="s">
        <v>424</v>
      </c>
      <c r="D554" s="471">
        <v>0</v>
      </c>
      <c r="E554" s="471">
        <v>0</v>
      </c>
      <c r="F554" s="471">
        <v>0</v>
      </c>
      <c r="G554" s="471">
        <v>0</v>
      </c>
      <c r="H554" s="472">
        <f t="shared" si="41"/>
        <v>0</v>
      </c>
      <c r="I554" s="472">
        <f t="shared" si="42"/>
        <v>0</v>
      </c>
      <c r="J554" s="468">
        <f t="shared" si="43"/>
        <v>0</v>
      </c>
      <c r="K554" s="476">
        <f t="shared" si="44"/>
        <v>0</v>
      </c>
      <c r="L554" s="348"/>
    </row>
    <row r="555" s="455" customFormat="1" ht="19.95" customHeight="1" spans="1:12">
      <c r="A555" s="455">
        <v>2080105</v>
      </c>
      <c r="B555" s="469">
        <f t="shared" si="40"/>
        <v>7</v>
      </c>
      <c r="C555" s="470" t="s">
        <v>425</v>
      </c>
      <c r="D555" s="471">
        <v>12</v>
      </c>
      <c r="E555" s="471">
        <v>782.44</v>
      </c>
      <c r="F555" s="471">
        <v>46</v>
      </c>
      <c r="G555" s="471">
        <v>46</v>
      </c>
      <c r="H555" s="472">
        <f t="shared" si="41"/>
        <v>5.87904503859721</v>
      </c>
      <c r="I555" s="472">
        <f t="shared" si="42"/>
        <v>100</v>
      </c>
      <c r="J555" s="468">
        <f t="shared" si="43"/>
        <v>34</v>
      </c>
      <c r="K555" s="476">
        <f t="shared" si="44"/>
        <v>2.83333333333333</v>
      </c>
      <c r="L555" s="348"/>
    </row>
    <row r="556" s="455" customFormat="1" ht="19.95" customHeight="1" spans="1:12">
      <c r="A556" s="455">
        <v>2080106</v>
      </c>
      <c r="B556" s="469">
        <f t="shared" si="40"/>
        <v>7</v>
      </c>
      <c r="C556" s="470" t="s">
        <v>426</v>
      </c>
      <c r="D556" s="471">
        <v>0</v>
      </c>
      <c r="E556" s="471">
        <v>0</v>
      </c>
      <c r="F556" s="471">
        <v>0</v>
      </c>
      <c r="G556" s="471">
        <v>0</v>
      </c>
      <c r="H556" s="472">
        <f t="shared" si="41"/>
        <v>0</v>
      </c>
      <c r="I556" s="472">
        <f t="shared" si="42"/>
        <v>0</v>
      </c>
      <c r="J556" s="468">
        <f t="shared" si="43"/>
        <v>0</v>
      </c>
      <c r="K556" s="476">
        <f t="shared" si="44"/>
        <v>0</v>
      </c>
      <c r="L556" s="348"/>
    </row>
    <row r="557" s="455" customFormat="1" ht="19.95" customHeight="1" spans="1:12">
      <c r="A557" s="455">
        <v>2080107</v>
      </c>
      <c r="B557" s="469">
        <f t="shared" si="40"/>
        <v>7</v>
      </c>
      <c r="C557" s="470" t="s">
        <v>427</v>
      </c>
      <c r="D557" s="471">
        <v>0</v>
      </c>
      <c r="E557" s="471">
        <v>0</v>
      </c>
      <c r="F557" s="471">
        <v>0</v>
      </c>
      <c r="G557" s="471">
        <v>0</v>
      </c>
      <c r="H557" s="472">
        <f t="shared" si="41"/>
        <v>0</v>
      </c>
      <c r="I557" s="472">
        <f t="shared" si="42"/>
        <v>0</v>
      </c>
      <c r="J557" s="468">
        <f t="shared" si="43"/>
        <v>0</v>
      </c>
      <c r="K557" s="476">
        <f t="shared" si="44"/>
        <v>0</v>
      </c>
      <c r="L557" s="348"/>
    </row>
    <row r="558" s="455" customFormat="1" ht="19.95" customHeight="1" spans="1:12">
      <c r="A558" s="455">
        <v>2080108</v>
      </c>
      <c r="B558" s="469">
        <f t="shared" si="40"/>
        <v>7</v>
      </c>
      <c r="C558" s="470" t="s">
        <v>95</v>
      </c>
      <c r="D558" s="471">
        <v>0</v>
      </c>
      <c r="E558" s="471">
        <v>0</v>
      </c>
      <c r="F558" s="471">
        <v>5</v>
      </c>
      <c r="G558" s="471">
        <v>5</v>
      </c>
      <c r="H558" s="472">
        <f t="shared" si="41"/>
        <v>0</v>
      </c>
      <c r="I558" s="472">
        <f t="shared" si="42"/>
        <v>100</v>
      </c>
      <c r="J558" s="468">
        <f t="shared" si="43"/>
        <v>5</v>
      </c>
      <c r="K558" s="476">
        <f t="shared" si="44"/>
        <v>0</v>
      </c>
      <c r="L558" s="348"/>
    </row>
    <row r="559" s="455" customFormat="1" ht="19.95" customHeight="1" spans="1:12">
      <c r="A559" s="455">
        <v>2080109</v>
      </c>
      <c r="B559" s="469">
        <f t="shared" si="40"/>
        <v>7</v>
      </c>
      <c r="C559" s="470" t="s">
        <v>428</v>
      </c>
      <c r="D559" s="471">
        <v>0</v>
      </c>
      <c r="E559" s="471">
        <v>0</v>
      </c>
      <c r="F559" s="471">
        <v>0</v>
      </c>
      <c r="G559" s="471">
        <v>0</v>
      </c>
      <c r="H559" s="472">
        <f t="shared" si="41"/>
        <v>0</v>
      </c>
      <c r="I559" s="472">
        <f t="shared" si="42"/>
        <v>0</v>
      </c>
      <c r="J559" s="468">
        <f t="shared" si="43"/>
        <v>0</v>
      </c>
      <c r="K559" s="476">
        <f t="shared" si="44"/>
        <v>0</v>
      </c>
      <c r="L559" s="348"/>
    </row>
    <row r="560" s="455" customFormat="1" ht="19.95" customHeight="1" spans="1:12">
      <c r="A560" s="455">
        <v>2080110</v>
      </c>
      <c r="B560" s="469">
        <f t="shared" si="40"/>
        <v>7</v>
      </c>
      <c r="C560" s="470" t="s">
        <v>429</v>
      </c>
      <c r="D560" s="471">
        <v>-14</v>
      </c>
      <c r="E560" s="471">
        <v>0</v>
      </c>
      <c r="F560" s="471">
        <v>0</v>
      </c>
      <c r="G560" s="471">
        <v>0</v>
      </c>
      <c r="H560" s="472">
        <f t="shared" si="41"/>
        <v>0</v>
      </c>
      <c r="I560" s="472">
        <f t="shared" si="42"/>
        <v>0</v>
      </c>
      <c r="J560" s="468">
        <f t="shared" si="43"/>
        <v>14</v>
      </c>
      <c r="K560" s="476">
        <f t="shared" si="44"/>
        <v>-1</v>
      </c>
      <c r="L560" s="348"/>
    </row>
    <row r="561" s="455" customFormat="1" ht="19.95" customHeight="1" spans="1:12">
      <c r="A561" s="455">
        <v>2080111</v>
      </c>
      <c r="B561" s="469">
        <f t="shared" si="40"/>
        <v>7</v>
      </c>
      <c r="C561" s="470" t="s">
        <v>430</v>
      </c>
      <c r="D561" s="471">
        <v>0</v>
      </c>
      <c r="E561" s="471">
        <v>0</v>
      </c>
      <c r="F561" s="471">
        <v>0</v>
      </c>
      <c r="G561" s="471">
        <v>0</v>
      </c>
      <c r="H561" s="472">
        <f t="shared" si="41"/>
        <v>0</v>
      </c>
      <c r="I561" s="472">
        <f t="shared" si="42"/>
        <v>0</v>
      </c>
      <c r="J561" s="468">
        <f t="shared" si="43"/>
        <v>0</v>
      </c>
      <c r="K561" s="476">
        <f t="shared" si="44"/>
        <v>0</v>
      </c>
      <c r="L561" s="348"/>
    </row>
    <row r="562" s="455" customFormat="1" ht="19.95" customHeight="1" spans="1:12">
      <c r="A562" s="455">
        <v>2080112</v>
      </c>
      <c r="B562" s="469">
        <f t="shared" si="40"/>
        <v>7</v>
      </c>
      <c r="C562" s="470" t="s">
        <v>431</v>
      </c>
      <c r="D562" s="471">
        <v>2</v>
      </c>
      <c r="E562" s="471">
        <v>2.5</v>
      </c>
      <c r="F562" s="471">
        <v>2</v>
      </c>
      <c r="G562" s="471">
        <v>2</v>
      </c>
      <c r="H562" s="472">
        <f t="shared" si="41"/>
        <v>80</v>
      </c>
      <c r="I562" s="472">
        <f t="shared" si="42"/>
        <v>100</v>
      </c>
      <c r="J562" s="468">
        <f t="shared" si="43"/>
        <v>0</v>
      </c>
      <c r="K562" s="476">
        <f t="shared" si="44"/>
        <v>0</v>
      </c>
      <c r="L562" s="348"/>
    </row>
    <row r="563" s="455" customFormat="1" ht="19.95" customHeight="1" spans="1:12">
      <c r="A563" s="455">
        <v>2080113</v>
      </c>
      <c r="B563" s="469">
        <f t="shared" si="40"/>
        <v>7</v>
      </c>
      <c r="C563" s="470" t="s">
        <v>432</v>
      </c>
      <c r="D563" s="471">
        <v>0</v>
      </c>
      <c r="E563" s="471">
        <v>0</v>
      </c>
      <c r="F563" s="471">
        <v>0</v>
      </c>
      <c r="G563" s="471">
        <v>0</v>
      </c>
      <c r="H563" s="472">
        <f t="shared" si="41"/>
        <v>0</v>
      </c>
      <c r="I563" s="472">
        <f t="shared" si="42"/>
        <v>0</v>
      </c>
      <c r="J563" s="468">
        <f t="shared" si="43"/>
        <v>0</v>
      </c>
      <c r="K563" s="476">
        <f t="shared" si="44"/>
        <v>0</v>
      </c>
      <c r="L563" s="348"/>
    </row>
    <row r="564" s="455" customFormat="1" ht="19.95" customHeight="1" spans="1:12">
      <c r="A564" s="455">
        <v>2080114</v>
      </c>
      <c r="B564" s="469">
        <f t="shared" si="40"/>
        <v>7</v>
      </c>
      <c r="C564" s="470" t="s">
        <v>433</v>
      </c>
      <c r="D564" s="471">
        <v>0</v>
      </c>
      <c r="E564" s="471">
        <v>0</v>
      </c>
      <c r="F564" s="471">
        <v>0</v>
      </c>
      <c r="G564" s="471">
        <v>0</v>
      </c>
      <c r="H564" s="472">
        <f t="shared" si="41"/>
        <v>0</v>
      </c>
      <c r="I564" s="472">
        <f t="shared" si="42"/>
        <v>0</v>
      </c>
      <c r="J564" s="468">
        <f t="shared" si="43"/>
        <v>0</v>
      </c>
      <c r="K564" s="476">
        <f t="shared" si="44"/>
        <v>0</v>
      </c>
      <c r="L564" s="348"/>
    </row>
    <row r="565" s="455" customFormat="1" ht="19.95" customHeight="1" spans="1:12">
      <c r="A565" s="455">
        <v>2080115</v>
      </c>
      <c r="B565" s="469">
        <f t="shared" si="40"/>
        <v>7</v>
      </c>
      <c r="C565" s="470" t="s">
        <v>434</v>
      </c>
      <c r="D565" s="471">
        <v>0</v>
      </c>
      <c r="E565" s="471">
        <v>0</v>
      </c>
      <c r="F565" s="471">
        <v>0</v>
      </c>
      <c r="G565" s="471">
        <v>0</v>
      </c>
      <c r="H565" s="472">
        <f t="shared" si="41"/>
        <v>0</v>
      </c>
      <c r="I565" s="472">
        <f t="shared" si="42"/>
        <v>0</v>
      </c>
      <c r="J565" s="468">
        <f t="shared" si="43"/>
        <v>0</v>
      </c>
      <c r="K565" s="476">
        <f t="shared" si="44"/>
        <v>0</v>
      </c>
      <c r="L565" s="348"/>
    </row>
    <row r="566" s="455" customFormat="1" ht="19.95" customHeight="1" spans="1:12">
      <c r="A566" s="455">
        <v>2080116</v>
      </c>
      <c r="B566" s="469">
        <f t="shared" si="40"/>
        <v>7</v>
      </c>
      <c r="C566" s="470" t="s">
        <v>435</v>
      </c>
      <c r="D566" s="471">
        <v>81</v>
      </c>
      <c r="E566" s="471">
        <v>25</v>
      </c>
      <c r="F566" s="471">
        <v>25</v>
      </c>
      <c r="G566" s="471">
        <v>25</v>
      </c>
      <c r="H566" s="472">
        <f t="shared" si="41"/>
        <v>100</v>
      </c>
      <c r="I566" s="472">
        <f t="shared" si="42"/>
        <v>100</v>
      </c>
      <c r="J566" s="468">
        <f t="shared" si="43"/>
        <v>-56</v>
      </c>
      <c r="K566" s="476">
        <f t="shared" si="44"/>
        <v>-0.691358024691358</v>
      </c>
      <c r="L566" s="348"/>
    </row>
    <row r="567" s="455" customFormat="1" ht="19.95" customHeight="1" spans="1:12">
      <c r="A567" s="455">
        <v>2080150</v>
      </c>
      <c r="B567" s="469">
        <f t="shared" si="40"/>
        <v>7</v>
      </c>
      <c r="C567" s="470" t="s">
        <v>63</v>
      </c>
      <c r="D567" s="471">
        <v>0</v>
      </c>
      <c r="E567" s="471">
        <v>0</v>
      </c>
      <c r="F567" s="471">
        <v>585</v>
      </c>
      <c r="G567" s="471">
        <v>585</v>
      </c>
      <c r="H567" s="472">
        <f t="shared" si="41"/>
        <v>0</v>
      </c>
      <c r="I567" s="472">
        <f t="shared" si="42"/>
        <v>100</v>
      </c>
      <c r="J567" s="468">
        <f t="shared" si="43"/>
        <v>585</v>
      </c>
      <c r="K567" s="476">
        <f t="shared" si="44"/>
        <v>0</v>
      </c>
      <c r="L567" s="348"/>
    </row>
    <row r="568" s="455" customFormat="1" ht="19.95" customHeight="1" spans="1:12">
      <c r="A568" s="455">
        <v>2080199</v>
      </c>
      <c r="B568" s="469">
        <f t="shared" si="40"/>
        <v>7</v>
      </c>
      <c r="C568" s="470" t="s">
        <v>436</v>
      </c>
      <c r="D568" s="471">
        <v>2477</v>
      </c>
      <c r="E568" s="471">
        <v>33.5</v>
      </c>
      <c r="F568" s="471">
        <v>9245</v>
      </c>
      <c r="G568" s="471">
        <v>9245</v>
      </c>
      <c r="H568" s="472">
        <f t="shared" si="41"/>
        <v>27597.0149253731</v>
      </c>
      <c r="I568" s="472">
        <f t="shared" si="42"/>
        <v>100</v>
      </c>
      <c r="J568" s="468">
        <f t="shared" si="43"/>
        <v>6768</v>
      </c>
      <c r="K568" s="476">
        <f t="shared" si="44"/>
        <v>2.73233750504643</v>
      </c>
      <c r="L568" s="348"/>
    </row>
    <row r="569" s="455" customFormat="1" ht="19.95" customHeight="1" spans="1:12">
      <c r="A569" s="455">
        <v>20802</v>
      </c>
      <c r="B569" s="469">
        <f t="shared" si="40"/>
        <v>5</v>
      </c>
      <c r="C569" s="470" t="s">
        <v>437</v>
      </c>
      <c r="D569" s="471">
        <v>14211</v>
      </c>
      <c r="E569" s="471">
        <v>14669.67</v>
      </c>
      <c r="F569" s="471">
        <v>15018</v>
      </c>
      <c r="G569" s="471">
        <v>15018</v>
      </c>
      <c r="H569" s="472">
        <f t="shared" si="41"/>
        <v>102.374491041721</v>
      </c>
      <c r="I569" s="472">
        <f t="shared" si="42"/>
        <v>100</v>
      </c>
      <c r="J569" s="468">
        <f t="shared" si="43"/>
        <v>807</v>
      </c>
      <c r="K569" s="476">
        <f t="shared" si="44"/>
        <v>0.0567869959890226</v>
      </c>
      <c r="L569" s="348"/>
    </row>
    <row r="570" s="455" customFormat="1" ht="19.95" customHeight="1" spans="1:12">
      <c r="A570" s="455">
        <v>2080201</v>
      </c>
      <c r="B570" s="469">
        <f t="shared" si="40"/>
        <v>7</v>
      </c>
      <c r="C570" s="470" t="s">
        <v>54</v>
      </c>
      <c r="D570" s="471">
        <v>269</v>
      </c>
      <c r="E570" s="471">
        <v>269.1</v>
      </c>
      <c r="F570" s="471">
        <v>255</v>
      </c>
      <c r="G570" s="471">
        <v>255</v>
      </c>
      <c r="H570" s="472">
        <f t="shared" si="41"/>
        <v>94.7603121516165</v>
      </c>
      <c r="I570" s="472">
        <f t="shared" si="42"/>
        <v>100</v>
      </c>
      <c r="J570" s="468">
        <f t="shared" si="43"/>
        <v>-14</v>
      </c>
      <c r="K570" s="476">
        <f t="shared" si="44"/>
        <v>-0.0520446096654275</v>
      </c>
      <c r="L570" s="348"/>
    </row>
    <row r="571" s="455" customFormat="1" ht="19.95" customHeight="1" spans="1:12">
      <c r="A571" s="455">
        <v>2080202</v>
      </c>
      <c r="B571" s="469">
        <f t="shared" si="40"/>
        <v>7</v>
      </c>
      <c r="C571" s="470" t="s">
        <v>55</v>
      </c>
      <c r="D571" s="471">
        <v>46</v>
      </c>
      <c r="E571" s="471">
        <v>9.91</v>
      </c>
      <c r="F571" s="471">
        <v>7</v>
      </c>
      <c r="G571" s="471">
        <v>7</v>
      </c>
      <c r="H571" s="472">
        <f t="shared" si="41"/>
        <v>70.635721493441</v>
      </c>
      <c r="I571" s="472">
        <f t="shared" si="42"/>
        <v>100</v>
      </c>
      <c r="J571" s="468">
        <f t="shared" si="43"/>
        <v>-39</v>
      </c>
      <c r="K571" s="476">
        <f t="shared" si="44"/>
        <v>-0.847826086956522</v>
      </c>
      <c r="L571" s="348"/>
    </row>
    <row r="572" s="455" customFormat="1" ht="19.95" customHeight="1" spans="1:12">
      <c r="A572" s="455">
        <v>2080203</v>
      </c>
      <c r="B572" s="469">
        <f t="shared" si="40"/>
        <v>7</v>
      </c>
      <c r="C572" s="470" t="s">
        <v>56</v>
      </c>
      <c r="D572" s="471">
        <v>0</v>
      </c>
      <c r="E572" s="471">
        <v>0</v>
      </c>
      <c r="F572" s="471">
        <v>0</v>
      </c>
      <c r="G572" s="471">
        <v>0</v>
      </c>
      <c r="H572" s="472">
        <f t="shared" si="41"/>
        <v>0</v>
      </c>
      <c r="I572" s="472">
        <f t="shared" si="42"/>
        <v>0</v>
      </c>
      <c r="J572" s="468">
        <f t="shared" si="43"/>
        <v>0</v>
      </c>
      <c r="K572" s="476">
        <f t="shared" si="44"/>
        <v>0</v>
      </c>
      <c r="L572" s="348"/>
    </row>
    <row r="573" s="455" customFormat="1" ht="19.95" customHeight="1" spans="1:12">
      <c r="A573" s="455">
        <v>2080206</v>
      </c>
      <c r="B573" s="469">
        <f t="shared" si="40"/>
        <v>7</v>
      </c>
      <c r="C573" s="470" t="s">
        <v>438</v>
      </c>
      <c r="D573" s="471">
        <v>1</v>
      </c>
      <c r="E573" s="471">
        <v>5.55</v>
      </c>
      <c r="F573" s="471">
        <v>1</v>
      </c>
      <c r="G573" s="471">
        <v>1</v>
      </c>
      <c r="H573" s="472">
        <f t="shared" si="41"/>
        <v>18.018018018018</v>
      </c>
      <c r="I573" s="472">
        <f t="shared" si="42"/>
        <v>100</v>
      </c>
      <c r="J573" s="468">
        <f t="shared" si="43"/>
        <v>0</v>
      </c>
      <c r="K573" s="476">
        <f t="shared" si="44"/>
        <v>0</v>
      </c>
      <c r="L573" s="348"/>
    </row>
    <row r="574" s="455" customFormat="1" ht="19.95" customHeight="1" spans="1:12">
      <c r="A574" s="455">
        <v>2080207</v>
      </c>
      <c r="B574" s="469">
        <f t="shared" si="40"/>
        <v>7</v>
      </c>
      <c r="C574" s="470" t="s">
        <v>439</v>
      </c>
      <c r="D574" s="471">
        <v>200</v>
      </c>
      <c r="E574" s="471">
        <v>47.43</v>
      </c>
      <c r="F574" s="471">
        <v>0</v>
      </c>
      <c r="G574" s="471">
        <v>0</v>
      </c>
      <c r="H574" s="472">
        <f t="shared" si="41"/>
        <v>0</v>
      </c>
      <c r="I574" s="472">
        <f t="shared" si="42"/>
        <v>0</v>
      </c>
      <c r="J574" s="468">
        <f t="shared" si="43"/>
        <v>-200</v>
      </c>
      <c r="K574" s="476">
        <f t="shared" si="44"/>
        <v>-1</v>
      </c>
      <c r="L574" s="348"/>
    </row>
    <row r="575" s="455" customFormat="1" ht="19.95" customHeight="1" spans="1:12">
      <c r="A575" s="455">
        <v>2080208</v>
      </c>
      <c r="B575" s="469">
        <f t="shared" si="40"/>
        <v>7</v>
      </c>
      <c r="C575" s="470" t="s">
        <v>440</v>
      </c>
      <c r="D575" s="471">
        <v>13518</v>
      </c>
      <c r="E575" s="471">
        <v>14311.94</v>
      </c>
      <c r="F575" s="471">
        <v>14504</v>
      </c>
      <c r="G575" s="471">
        <v>14504</v>
      </c>
      <c r="H575" s="472">
        <f t="shared" si="41"/>
        <v>101.341956436374</v>
      </c>
      <c r="I575" s="472">
        <f t="shared" si="42"/>
        <v>100</v>
      </c>
      <c r="J575" s="468">
        <f t="shared" si="43"/>
        <v>986</v>
      </c>
      <c r="K575" s="476">
        <f t="shared" si="44"/>
        <v>0.0729397839917147</v>
      </c>
      <c r="L575" s="348"/>
    </row>
    <row r="576" s="455" customFormat="1" ht="19.95" customHeight="1" spans="1:12">
      <c r="A576" s="455">
        <v>2080299</v>
      </c>
      <c r="B576" s="469">
        <f t="shared" si="40"/>
        <v>7</v>
      </c>
      <c r="C576" s="470" t="s">
        <v>441</v>
      </c>
      <c r="D576" s="471">
        <v>177</v>
      </c>
      <c r="E576" s="471">
        <v>25.74</v>
      </c>
      <c r="F576" s="471">
        <v>251</v>
      </c>
      <c r="G576" s="471">
        <v>251</v>
      </c>
      <c r="H576" s="472">
        <f t="shared" si="41"/>
        <v>975.135975135975</v>
      </c>
      <c r="I576" s="472">
        <f t="shared" si="42"/>
        <v>100</v>
      </c>
      <c r="J576" s="468">
        <f t="shared" si="43"/>
        <v>74</v>
      </c>
      <c r="K576" s="476">
        <f t="shared" si="44"/>
        <v>0.418079096045198</v>
      </c>
      <c r="L576" s="348"/>
    </row>
    <row r="577" s="455" customFormat="1" ht="19.95" customHeight="1" spans="1:12">
      <c r="A577" s="455">
        <v>20804</v>
      </c>
      <c r="B577" s="469">
        <f t="shared" si="40"/>
        <v>5</v>
      </c>
      <c r="C577" s="470" t="s">
        <v>442</v>
      </c>
      <c r="D577" s="471">
        <v>0</v>
      </c>
      <c r="E577" s="471">
        <v>0</v>
      </c>
      <c r="F577" s="471">
        <v>0</v>
      </c>
      <c r="G577" s="471">
        <v>0</v>
      </c>
      <c r="H577" s="472">
        <f t="shared" si="41"/>
        <v>0</v>
      </c>
      <c r="I577" s="472">
        <f t="shared" si="42"/>
        <v>0</v>
      </c>
      <c r="J577" s="468">
        <f t="shared" si="43"/>
        <v>0</v>
      </c>
      <c r="K577" s="476">
        <f t="shared" si="44"/>
        <v>0</v>
      </c>
      <c r="L577" s="348"/>
    </row>
    <row r="578" s="455" customFormat="1" ht="19.95" customHeight="1" spans="1:12">
      <c r="A578" s="455">
        <v>2080402</v>
      </c>
      <c r="B578" s="469">
        <f t="shared" si="40"/>
        <v>7</v>
      </c>
      <c r="C578" s="470" t="s">
        <v>443</v>
      </c>
      <c r="D578" s="471">
        <v>0</v>
      </c>
      <c r="E578" s="471">
        <v>0</v>
      </c>
      <c r="F578" s="471">
        <v>0</v>
      </c>
      <c r="G578" s="471">
        <v>0</v>
      </c>
      <c r="H578" s="472">
        <f t="shared" si="41"/>
        <v>0</v>
      </c>
      <c r="I578" s="472">
        <f t="shared" si="42"/>
        <v>0</v>
      </c>
      <c r="J578" s="468">
        <f t="shared" si="43"/>
        <v>0</v>
      </c>
      <c r="K578" s="476">
        <f t="shared" si="44"/>
        <v>0</v>
      </c>
      <c r="L578" s="348"/>
    </row>
    <row r="579" s="455" customFormat="1" ht="19.95" customHeight="1" spans="1:12">
      <c r="A579" s="455">
        <v>20805</v>
      </c>
      <c r="B579" s="469">
        <f t="shared" si="40"/>
        <v>5</v>
      </c>
      <c r="C579" s="470" t="s">
        <v>444</v>
      </c>
      <c r="D579" s="471">
        <v>26336</v>
      </c>
      <c r="E579" s="471">
        <v>36353.14</v>
      </c>
      <c r="F579" s="471">
        <v>17088</v>
      </c>
      <c r="G579" s="471">
        <v>17088</v>
      </c>
      <c r="H579" s="472">
        <f t="shared" si="41"/>
        <v>47.0055681572486</v>
      </c>
      <c r="I579" s="472">
        <f t="shared" si="42"/>
        <v>100</v>
      </c>
      <c r="J579" s="468">
        <f t="shared" si="43"/>
        <v>-9248</v>
      </c>
      <c r="K579" s="476">
        <f t="shared" si="44"/>
        <v>-0.351154313487242</v>
      </c>
      <c r="L579" s="348"/>
    </row>
    <row r="580" s="455" customFormat="1" ht="19.95" customHeight="1" spans="1:12">
      <c r="A580" s="455">
        <v>2080501</v>
      </c>
      <c r="B580" s="469">
        <f t="shared" si="40"/>
        <v>7</v>
      </c>
      <c r="C580" s="470" t="s">
        <v>445</v>
      </c>
      <c r="D580" s="471">
        <v>512</v>
      </c>
      <c r="E580" s="471">
        <v>608.09</v>
      </c>
      <c r="F580" s="471">
        <v>451</v>
      </c>
      <c r="G580" s="471">
        <v>451</v>
      </c>
      <c r="H580" s="472">
        <f t="shared" si="41"/>
        <v>74.1666529625549</v>
      </c>
      <c r="I580" s="472">
        <f t="shared" si="42"/>
        <v>100</v>
      </c>
      <c r="J580" s="468">
        <f t="shared" si="43"/>
        <v>-61</v>
      </c>
      <c r="K580" s="476">
        <f t="shared" si="44"/>
        <v>-0.119140625</v>
      </c>
      <c r="L580" s="348"/>
    </row>
    <row r="581" s="455" customFormat="1" ht="19.95" customHeight="1" spans="1:12">
      <c r="A581" s="455">
        <v>2080502</v>
      </c>
      <c r="B581" s="469">
        <f t="shared" si="40"/>
        <v>7</v>
      </c>
      <c r="C581" s="470" t="s">
        <v>446</v>
      </c>
      <c r="D581" s="471">
        <v>868</v>
      </c>
      <c r="E581" s="471">
        <v>856.92</v>
      </c>
      <c r="F581" s="471">
        <v>844</v>
      </c>
      <c r="G581" s="471">
        <v>844</v>
      </c>
      <c r="H581" s="472">
        <f t="shared" si="41"/>
        <v>98.4922746580778</v>
      </c>
      <c r="I581" s="472">
        <f t="shared" si="42"/>
        <v>100</v>
      </c>
      <c r="J581" s="468">
        <f t="shared" si="43"/>
        <v>-24</v>
      </c>
      <c r="K581" s="476">
        <f t="shared" si="44"/>
        <v>-0.0276497695852535</v>
      </c>
      <c r="L581" s="348"/>
    </row>
    <row r="582" s="455" customFormat="1" ht="19.95" customHeight="1" spans="1:12">
      <c r="A582" s="455">
        <v>2080503</v>
      </c>
      <c r="B582" s="469">
        <f t="shared" ref="B582:B645" si="45">LEN(A582)</f>
        <v>7</v>
      </c>
      <c r="C582" s="470" t="s">
        <v>447</v>
      </c>
      <c r="D582" s="471">
        <v>0</v>
      </c>
      <c r="E582" s="471">
        <v>0</v>
      </c>
      <c r="F582" s="471">
        <v>0</v>
      </c>
      <c r="G582" s="471">
        <v>0</v>
      </c>
      <c r="H582" s="472">
        <f t="shared" ref="H582:H645" si="46">IFERROR(G582/E582%,0)</f>
        <v>0</v>
      </c>
      <c r="I582" s="472">
        <f t="shared" ref="I582:I645" si="47">IFERROR(G582/F582%,0)</f>
        <v>0</v>
      </c>
      <c r="J582" s="468">
        <f t="shared" ref="J582:J645" si="48">IFERROR(G582-D582,0)</f>
        <v>0</v>
      </c>
      <c r="K582" s="476">
        <f t="shared" ref="K582:K645" si="49">IFERROR(J582/D582*100%,0)</f>
        <v>0</v>
      </c>
      <c r="L582" s="348"/>
    </row>
    <row r="583" s="455" customFormat="1" ht="19.95" customHeight="1" spans="1:12">
      <c r="A583" s="455">
        <v>2080505</v>
      </c>
      <c r="B583" s="469">
        <f t="shared" si="45"/>
        <v>7</v>
      </c>
      <c r="C583" s="470" t="s">
        <v>448</v>
      </c>
      <c r="D583" s="471">
        <v>9983</v>
      </c>
      <c r="E583" s="471">
        <v>10676.41</v>
      </c>
      <c r="F583" s="471">
        <v>5793</v>
      </c>
      <c r="G583" s="471">
        <v>5793</v>
      </c>
      <c r="H583" s="472">
        <f t="shared" si="46"/>
        <v>54.2598120529279</v>
      </c>
      <c r="I583" s="472">
        <f t="shared" si="47"/>
        <v>100</v>
      </c>
      <c r="J583" s="468">
        <f t="shared" si="48"/>
        <v>-4190</v>
      </c>
      <c r="K583" s="476">
        <f t="shared" si="49"/>
        <v>-0.419713512972053</v>
      </c>
      <c r="L583" s="348"/>
    </row>
    <row r="584" s="455" customFormat="1" ht="19.95" customHeight="1" spans="1:12">
      <c r="A584" s="455">
        <v>2080506</v>
      </c>
      <c r="B584" s="469">
        <f t="shared" si="45"/>
        <v>7</v>
      </c>
      <c r="C584" s="470" t="s">
        <v>449</v>
      </c>
      <c r="D584" s="471">
        <v>858</v>
      </c>
      <c r="E584" s="471">
        <v>4211.72</v>
      </c>
      <c r="F584" s="471">
        <v>1220</v>
      </c>
      <c r="G584" s="471">
        <v>1220</v>
      </c>
      <c r="H584" s="472">
        <f t="shared" si="46"/>
        <v>28.9667879156259</v>
      </c>
      <c r="I584" s="472">
        <f t="shared" si="47"/>
        <v>100</v>
      </c>
      <c r="J584" s="468">
        <f t="shared" si="48"/>
        <v>362</v>
      </c>
      <c r="K584" s="476">
        <f t="shared" si="49"/>
        <v>0.421911421911422</v>
      </c>
      <c r="L584" s="348"/>
    </row>
    <row r="585" s="455" customFormat="1" ht="19.95" customHeight="1" spans="1:12">
      <c r="A585" s="455">
        <v>2080507</v>
      </c>
      <c r="B585" s="469">
        <f t="shared" si="45"/>
        <v>7</v>
      </c>
      <c r="C585" s="470" t="s">
        <v>450</v>
      </c>
      <c r="D585" s="471">
        <v>14115</v>
      </c>
      <c r="E585" s="471">
        <v>20000</v>
      </c>
      <c r="F585" s="471">
        <v>8780</v>
      </c>
      <c r="G585" s="471">
        <v>8780</v>
      </c>
      <c r="H585" s="472">
        <f t="shared" si="46"/>
        <v>43.9</v>
      </c>
      <c r="I585" s="472">
        <f t="shared" si="47"/>
        <v>100</v>
      </c>
      <c r="J585" s="468">
        <f t="shared" si="48"/>
        <v>-5335</v>
      </c>
      <c r="K585" s="476">
        <f t="shared" si="49"/>
        <v>-0.377966702089975</v>
      </c>
      <c r="L585" s="348"/>
    </row>
    <row r="586" s="455" customFormat="1" ht="19.95" customHeight="1" spans="1:12">
      <c r="A586" s="455">
        <v>2080508</v>
      </c>
      <c r="B586" s="469">
        <f t="shared" si="45"/>
        <v>7</v>
      </c>
      <c r="C586" s="470" t="s">
        <v>451</v>
      </c>
      <c r="D586" s="471">
        <v>0</v>
      </c>
      <c r="E586" s="471">
        <v>0</v>
      </c>
      <c r="F586" s="471">
        <v>0</v>
      </c>
      <c r="G586" s="471">
        <v>0</v>
      </c>
      <c r="H586" s="472">
        <f t="shared" si="46"/>
        <v>0</v>
      </c>
      <c r="I586" s="472">
        <f t="shared" si="47"/>
        <v>0</v>
      </c>
      <c r="J586" s="468">
        <f t="shared" si="48"/>
        <v>0</v>
      </c>
      <c r="K586" s="476">
        <f t="shared" si="49"/>
        <v>0</v>
      </c>
      <c r="L586" s="348"/>
    </row>
    <row r="587" s="455" customFormat="1" ht="19.95" customHeight="1" spans="1:12">
      <c r="A587" s="455">
        <v>2080599</v>
      </c>
      <c r="B587" s="469">
        <f t="shared" si="45"/>
        <v>7</v>
      </c>
      <c r="C587" s="470" t="s">
        <v>452</v>
      </c>
      <c r="D587" s="471">
        <v>0</v>
      </c>
      <c r="E587" s="471">
        <v>0</v>
      </c>
      <c r="F587" s="471">
        <v>0</v>
      </c>
      <c r="G587" s="471">
        <v>0</v>
      </c>
      <c r="H587" s="472">
        <f t="shared" si="46"/>
        <v>0</v>
      </c>
      <c r="I587" s="472">
        <f t="shared" si="47"/>
        <v>0</v>
      </c>
      <c r="J587" s="468">
        <f t="shared" si="48"/>
        <v>0</v>
      </c>
      <c r="K587" s="476">
        <f t="shared" si="49"/>
        <v>0</v>
      </c>
      <c r="L587" s="348"/>
    </row>
    <row r="588" s="455" customFormat="1" ht="19.95" customHeight="1" spans="1:12">
      <c r="A588" s="455">
        <v>20806</v>
      </c>
      <c r="B588" s="469">
        <f t="shared" si="45"/>
        <v>5</v>
      </c>
      <c r="C588" s="470" t="s">
        <v>453</v>
      </c>
      <c r="D588" s="471">
        <v>1177</v>
      </c>
      <c r="E588" s="471">
        <v>1600</v>
      </c>
      <c r="F588" s="471">
        <v>1486</v>
      </c>
      <c r="G588" s="471">
        <v>1486</v>
      </c>
      <c r="H588" s="472">
        <f t="shared" si="46"/>
        <v>92.875</v>
      </c>
      <c r="I588" s="472">
        <f t="shared" si="47"/>
        <v>100</v>
      </c>
      <c r="J588" s="468">
        <f t="shared" si="48"/>
        <v>309</v>
      </c>
      <c r="K588" s="476">
        <f t="shared" si="49"/>
        <v>0.262531860662702</v>
      </c>
      <c r="L588" s="348"/>
    </row>
    <row r="589" s="455" customFormat="1" ht="19.95" customHeight="1" spans="1:12">
      <c r="A589" s="455">
        <v>2080601</v>
      </c>
      <c r="B589" s="469">
        <f t="shared" si="45"/>
        <v>7</v>
      </c>
      <c r="C589" s="470" t="s">
        <v>454</v>
      </c>
      <c r="D589" s="471">
        <v>0</v>
      </c>
      <c r="E589" s="471">
        <v>0</v>
      </c>
      <c r="F589" s="471">
        <v>0</v>
      </c>
      <c r="G589" s="471">
        <v>0</v>
      </c>
      <c r="H589" s="472">
        <f t="shared" si="46"/>
        <v>0</v>
      </c>
      <c r="I589" s="472">
        <f t="shared" si="47"/>
        <v>0</v>
      </c>
      <c r="J589" s="468">
        <f t="shared" si="48"/>
        <v>0</v>
      </c>
      <c r="K589" s="476">
        <f t="shared" si="49"/>
        <v>0</v>
      </c>
      <c r="L589" s="348"/>
    </row>
    <row r="590" s="455" customFormat="1" ht="19.95" customHeight="1" spans="1:12">
      <c r="A590" s="455">
        <v>2080602</v>
      </c>
      <c r="B590" s="469">
        <f t="shared" si="45"/>
        <v>7</v>
      </c>
      <c r="C590" s="470" t="s">
        <v>455</v>
      </c>
      <c r="D590" s="471">
        <v>0</v>
      </c>
      <c r="E590" s="471">
        <v>0</v>
      </c>
      <c r="F590" s="471">
        <v>0</v>
      </c>
      <c r="G590" s="471">
        <v>0</v>
      </c>
      <c r="H590" s="472">
        <f t="shared" si="46"/>
        <v>0</v>
      </c>
      <c r="I590" s="472">
        <f t="shared" si="47"/>
        <v>0</v>
      </c>
      <c r="J590" s="468">
        <f t="shared" si="48"/>
        <v>0</v>
      </c>
      <c r="K590" s="476">
        <f t="shared" si="49"/>
        <v>0</v>
      </c>
      <c r="L590" s="348"/>
    </row>
    <row r="591" s="455" customFormat="1" ht="19.95" customHeight="1" spans="1:12">
      <c r="A591" s="455">
        <v>2080699</v>
      </c>
      <c r="B591" s="469">
        <f t="shared" si="45"/>
        <v>7</v>
      </c>
      <c r="C591" s="470" t="s">
        <v>456</v>
      </c>
      <c r="D591" s="471">
        <v>1177</v>
      </c>
      <c r="E591" s="471">
        <v>1600</v>
      </c>
      <c r="F591" s="471">
        <v>1486</v>
      </c>
      <c r="G591" s="471">
        <v>1486</v>
      </c>
      <c r="H591" s="472">
        <f t="shared" si="46"/>
        <v>92.875</v>
      </c>
      <c r="I591" s="472">
        <f t="shared" si="47"/>
        <v>100</v>
      </c>
      <c r="J591" s="468">
        <f t="shared" si="48"/>
        <v>309</v>
      </c>
      <c r="K591" s="476">
        <f t="shared" si="49"/>
        <v>0.262531860662702</v>
      </c>
      <c r="L591" s="348"/>
    </row>
    <row r="592" s="455" customFormat="1" ht="19.95" customHeight="1" spans="1:12">
      <c r="A592" s="455">
        <v>20807</v>
      </c>
      <c r="B592" s="469">
        <f t="shared" si="45"/>
        <v>5</v>
      </c>
      <c r="C592" s="470" t="s">
        <v>457</v>
      </c>
      <c r="D592" s="471">
        <v>2018</v>
      </c>
      <c r="E592" s="471">
        <v>1991.58</v>
      </c>
      <c r="F592" s="471">
        <v>1096</v>
      </c>
      <c r="G592" s="471">
        <v>1096</v>
      </c>
      <c r="H592" s="472">
        <f t="shared" si="46"/>
        <v>55.0316833870595</v>
      </c>
      <c r="I592" s="472">
        <f t="shared" si="47"/>
        <v>100</v>
      </c>
      <c r="J592" s="468">
        <f t="shared" si="48"/>
        <v>-922</v>
      </c>
      <c r="K592" s="476">
        <f t="shared" si="49"/>
        <v>-0.456888007928642</v>
      </c>
      <c r="L592" s="348"/>
    </row>
    <row r="593" s="455" customFormat="1" ht="19.95" customHeight="1" spans="1:12">
      <c r="A593" s="455">
        <v>2080701</v>
      </c>
      <c r="B593" s="469">
        <f t="shared" si="45"/>
        <v>7</v>
      </c>
      <c r="C593" s="470" t="s">
        <v>458</v>
      </c>
      <c r="D593" s="471">
        <v>456</v>
      </c>
      <c r="E593" s="471">
        <v>385.2</v>
      </c>
      <c r="F593" s="471">
        <v>294</v>
      </c>
      <c r="G593" s="471">
        <v>294</v>
      </c>
      <c r="H593" s="472">
        <f t="shared" si="46"/>
        <v>76.3239875389408</v>
      </c>
      <c r="I593" s="472">
        <f t="shared" si="47"/>
        <v>100</v>
      </c>
      <c r="J593" s="468">
        <f t="shared" si="48"/>
        <v>-162</v>
      </c>
      <c r="K593" s="476">
        <f t="shared" si="49"/>
        <v>-0.355263157894737</v>
      </c>
      <c r="L593" s="348"/>
    </row>
    <row r="594" s="455" customFormat="1" ht="19.95" customHeight="1" spans="1:12">
      <c r="A594" s="455">
        <v>2080702</v>
      </c>
      <c r="B594" s="469">
        <f t="shared" si="45"/>
        <v>7</v>
      </c>
      <c r="C594" s="470" t="s">
        <v>459</v>
      </c>
      <c r="D594" s="471">
        <v>0</v>
      </c>
      <c r="E594" s="471">
        <v>0</v>
      </c>
      <c r="F594" s="471">
        <v>0</v>
      </c>
      <c r="G594" s="471">
        <v>0</v>
      </c>
      <c r="H594" s="472">
        <f t="shared" si="46"/>
        <v>0</v>
      </c>
      <c r="I594" s="472">
        <f t="shared" si="47"/>
        <v>0</v>
      </c>
      <c r="J594" s="468">
        <f t="shared" si="48"/>
        <v>0</v>
      </c>
      <c r="K594" s="476">
        <f t="shared" si="49"/>
        <v>0</v>
      </c>
      <c r="L594" s="348"/>
    </row>
    <row r="595" s="455" customFormat="1" ht="19.95" customHeight="1" spans="1:12">
      <c r="A595" s="455">
        <v>2080704</v>
      </c>
      <c r="B595" s="469">
        <f t="shared" si="45"/>
        <v>7</v>
      </c>
      <c r="C595" s="470" t="s">
        <v>460</v>
      </c>
      <c r="D595" s="471">
        <v>893</v>
      </c>
      <c r="E595" s="471">
        <v>792.38</v>
      </c>
      <c r="F595" s="471">
        <v>439</v>
      </c>
      <c r="G595" s="471">
        <v>439</v>
      </c>
      <c r="H595" s="472">
        <f t="shared" si="46"/>
        <v>55.4027108205659</v>
      </c>
      <c r="I595" s="472">
        <f t="shared" si="47"/>
        <v>100</v>
      </c>
      <c r="J595" s="468">
        <f t="shared" si="48"/>
        <v>-454</v>
      </c>
      <c r="K595" s="476">
        <f t="shared" si="49"/>
        <v>-0.508398656215006</v>
      </c>
      <c r="L595" s="348"/>
    </row>
    <row r="596" s="455" customFormat="1" ht="19.95" customHeight="1" spans="1:12">
      <c r="A596" s="455">
        <v>2080705</v>
      </c>
      <c r="B596" s="469">
        <f t="shared" si="45"/>
        <v>7</v>
      </c>
      <c r="C596" s="470" t="s">
        <v>461</v>
      </c>
      <c r="D596" s="471">
        <v>87</v>
      </c>
      <c r="E596" s="471">
        <v>294</v>
      </c>
      <c r="F596" s="471">
        <v>70</v>
      </c>
      <c r="G596" s="471">
        <v>70</v>
      </c>
      <c r="H596" s="472">
        <f t="shared" si="46"/>
        <v>23.8095238095238</v>
      </c>
      <c r="I596" s="472">
        <f t="shared" si="47"/>
        <v>100</v>
      </c>
      <c r="J596" s="468">
        <f t="shared" si="48"/>
        <v>-17</v>
      </c>
      <c r="K596" s="476">
        <f t="shared" si="49"/>
        <v>-0.195402298850575</v>
      </c>
      <c r="L596" s="348"/>
    </row>
    <row r="597" s="455" customFormat="1" ht="19.95" customHeight="1" spans="1:12">
      <c r="A597" s="455">
        <v>2080709</v>
      </c>
      <c r="B597" s="469">
        <f t="shared" si="45"/>
        <v>7</v>
      </c>
      <c r="C597" s="470" t="s">
        <v>462</v>
      </c>
      <c r="D597" s="471">
        <v>0</v>
      </c>
      <c r="E597" s="471">
        <v>0</v>
      </c>
      <c r="F597" s="471">
        <v>0</v>
      </c>
      <c r="G597" s="471">
        <v>0</v>
      </c>
      <c r="H597" s="472">
        <f t="shared" si="46"/>
        <v>0</v>
      </c>
      <c r="I597" s="472">
        <f t="shared" si="47"/>
        <v>0</v>
      </c>
      <c r="J597" s="468">
        <f t="shared" si="48"/>
        <v>0</v>
      </c>
      <c r="K597" s="476">
        <f t="shared" si="49"/>
        <v>0</v>
      </c>
      <c r="L597" s="348"/>
    </row>
    <row r="598" s="455" customFormat="1" ht="19.95" customHeight="1" spans="1:12">
      <c r="A598" s="455">
        <v>2080711</v>
      </c>
      <c r="B598" s="469">
        <f t="shared" si="45"/>
        <v>7</v>
      </c>
      <c r="C598" s="470" t="s">
        <v>463</v>
      </c>
      <c r="D598" s="471">
        <v>0</v>
      </c>
      <c r="E598" s="471">
        <v>0</v>
      </c>
      <c r="F598" s="471">
        <v>0</v>
      </c>
      <c r="G598" s="471">
        <v>0</v>
      </c>
      <c r="H598" s="472">
        <f t="shared" si="46"/>
        <v>0</v>
      </c>
      <c r="I598" s="472">
        <f t="shared" si="47"/>
        <v>0</v>
      </c>
      <c r="J598" s="468">
        <f t="shared" si="48"/>
        <v>0</v>
      </c>
      <c r="K598" s="476">
        <f t="shared" si="49"/>
        <v>0</v>
      </c>
      <c r="L598" s="348"/>
    </row>
    <row r="599" s="455" customFormat="1" ht="19.95" customHeight="1" spans="1:12">
      <c r="A599" s="455">
        <v>2080712</v>
      </c>
      <c r="B599" s="469">
        <f t="shared" si="45"/>
        <v>7</v>
      </c>
      <c r="C599" s="470" t="s">
        <v>464</v>
      </c>
      <c r="D599" s="471">
        <v>0</v>
      </c>
      <c r="E599" s="471">
        <v>0</v>
      </c>
      <c r="F599" s="471">
        <v>0</v>
      </c>
      <c r="G599" s="471">
        <v>0</v>
      </c>
      <c r="H599" s="472">
        <f t="shared" si="46"/>
        <v>0</v>
      </c>
      <c r="I599" s="472">
        <f t="shared" si="47"/>
        <v>0</v>
      </c>
      <c r="J599" s="468">
        <f t="shared" si="48"/>
        <v>0</v>
      </c>
      <c r="K599" s="476">
        <f t="shared" si="49"/>
        <v>0</v>
      </c>
      <c r="L599" s="348"/>
    </row>
    <row r="600" s="455" customFormat="1" ht="19.95" customHeight="1" spans="1:12">
      <c r="A600" s="455">
        <v>2080713</v>
      </c>
      <c r="B600" s="469">
        <f t="shared" si="45"/>
        <v>7</v>
      </c>
      <c r="C600" s="470" t="s">
        <v>465</v>
      </c>
      <c r="D600" s="471">
        <v>0</v>
      </c>
      <c r="E600" s="471">
        <v>0</v>
      </c>
      <c r="F600" s="471">
        <v>0</v>
      </c>
      <c r="G600" s="471">
        <v>0</v>
      </c>
      <c r="H600" s="472">
        <f t="shared" si="46"/>
        <v>0</v>
      </c>
      <c r="I600" s="472">
        <f t="shared" si="47"/>
        <v>0</v>
      </c>
      <c r="J600" s="468">
        <f t="shared" si="48"/>
        <v>0</v>
      </c>
      <c r="K600" s="476">
        <f t="shared" si="49"/>
        <v>0</v>
      </c>
      <c r="L600" s="348"/>
    </row>
    <row r="601" s="455" customFormat="1" ht="19.95" customHeight="1" spans="1:12">
      <c r="A601" s="455">
        <v>2080799</v>
      </c>
      <c r="B601" s="469">
        <f t="shared" si="45"/>
        <v>7</v>
      </c>
      <c r="C601" s="470" t="s">
        <v>466</v>
      </c>
      <c r="D601" s="471">
        <v>582</v>
      </c>
      <c r="E601" s="471">
        <v>520</v>
      </c>
      <c r="F601" s="471">
        <v>293</v>
      </c>
      <c r="G601" s="471">
        <v>293</v>
      </c>
      <c r="H601" s="472">
        <f t="shared" si="46"/>
        <v>56.3461538461538</v>
      </c>
      <c r="I601" s="472">
        <f t="shared" si="47"/>
        <v>100</v>
      </c>
      <c r="J601" s="468">
        <f t="shared" si="48"/>
        <v>-289</v>
      </c>
      <c r="K601" s="476">
        <f t="shared" si="49"/>
        <v>-0.496563573883162</v>
      </c>
      <c r="L601" s="348"/>
    </row>
    <row r="602" s="455" customFormat="1" ht="19.95" customHeight="1" spans="1:12">
      <c r="A602" s="455">
        <v>20808</v>
      </c>
      <c r="B602" s="469">
        <f t="shared" si="45"/>
        <v>5</v>
      </c>
      <c r="C602" s="470" t="s">
        <v>467</v>
      </c>
      <c r="D602" s="471">
        <v>3348</v>
      </c>
      <c r="E602" s="471">
        <v>3253.54</v>
      </c>
      <c r="F602" s="471">
        <v>6403</v>
      </c>
      <c r="G602" s="471">
        <v>6403</v>
      </c>
      <c r="H602" s="472">
        <f t="shared" si="46"/>
        <v>196.801022885841</v>
      </c>
      <c r="I602" s="472">
        <f t="shared" si="47"/>
        <v>100</v>
      </c>
      <c r="J602" s="468">
        <f t="shared" si="48"/>
        <v>3055</v>
      </c>
      <c r="K602" s="476">
        <f t="shared" si="49"/>
        <v>0.912485065710872</v>
      </c>
      <c r="L602" s="348"/>
    </row>
    <row r="603" s="455" customFormat="1" ht="19.95" customHeight="1" spans="1:12">
      <c r="A603" s="455">
        <v>2080801</v>
      </c>
      <c r="B603" s="469">
        <f t="shared" si="45"/>
        <v>7</v>
      </c>
      <c r="C603" s="470" t="s">
        <v>468</v>
      </c>
      <c r="D603" s="471">
        <v>1324</v>
      </c>
      <c r="E603" s="471">
        <v>190.45</v>
      </c>
      <c r="F603" s="471">
        <v>2848</v>
      </c>
      <c r="G603" s="471">
        <v>2848</v>
      </c>
      <c r="H603" s="472">
        <f t="shared" si="46"/>
        <v>1495.40561827251</v>
      </c>
      <c r="I603" s="472">
        <f t="shared" si="47"/>
        <v>100</v>
      </c>
      <c r="J603" s="468">
        <f t="shared" si="48"/>
        <v>1524</v>
      </c>
      <c r="K603" s="476">
        <f t="shared" si="49"/>
        <v>1.15105740181269</v>
      </c>
      <c r="L603" s="348"/>
    </row>
    <row r="604" s="455" customFormat="1" ht="19.95" customHeight="1" spans="1:12">
      <c r="A604" s="455">
        <v>2080802</v>
      </c>
      <c r="B604" s="469">
        <f t="shared" si="45"/>
        <v>7</v>
      </c>
      <c r="C604" s="470" t="s">
        <v>469</v>
      </c>
      <c r="D604" s="471">
        <v>591</v>
      </c>
      <c r="E604" s="471">
        <v>475.17</v>
      </c>
      <c r="F604" s="471">
        <v>661</v>
      </c>
      <c r="G604" s="471">
        <v>661</v>
      </c>
      <c r="H604" s="472">
        <f t="shared" si="46"/>
        <v>139.108108676895</v>
      </c>
      <c r="I604" s="472">
        <f t="shared" si="47"/>
        <v>100</v>
      </c>
      <c r="J604" s="468">
        <f t="shared" si="48"/>
        <v>70</v>
      </c>
      <c r="K604" s="476">
        <f t="shared" si="49"/>
        <v>0.11844331641286</v>
      </c>
      <c r="L604" s="348"/>
    </row>
    <row r="605" s="455" customFormat="1" ht="19.95" customHeight="1" spans="1:12">
      <c r="A605" s="455">
        <v>2080803</v>
      </c>
      <c r="B605" s="469">
        <f t="shared" si="45"/>
        <v>7</v>
      </c>
      <c r="C605" s="470" t="s">
        <v>470</v>
      </c>
      <c r="D605" s="471">
        <v>320</v>
      </c>
      <c r="E605" s="471">
        <v>251.2</v>
      </c>
      <c r="F605" s="471">
        <v>301</v>
      </c>
      <c r="G605" s="471">
        <v>301</v>
      </c>
      <c r="H605" s="472">
        <f t="shared" si="46"/>
        <v>119.824840764331</v>
      </c>
      <c r="I605" s="472">
        <f t="shared" si="47"/>
        <v>100</v>
      </c>
      <c r="J605" s="468">
        <f t="shared" si="48"/>
        <v>-19</v>
      </c>
      <c r="K605" s="476">
        <f t="shared" si="49"/>
        <v>-0.059375</v>
      </c>
      <c r="L605" s="348"/>
    </row>
    <row r="606" s="455" customFormat="1" ht="19.95" customHeight="1" spans="1:12">
      <c r="A606" s="455">
        <v>2080805</v>
      </c>
      <c r="B606" s="469">
        <f t="shared" si="45"/>
        <v>7</v>
      </c>
      <c r="C606" s="470" t="s">
        <v>471</v>
      </c>
      <c r="D606" s="471">
        <v>133</v>
      </c>
      <c r="E606" s="471">
        <v>725</v>
      </c>
      <c r="F606" s="471">
        <v>1832</v>
      </c>
      <c r="G606" s="471">
        <v>1832</v>
      </c>
      <c r="H606" s="472">
        <f t="shared" si="46"/>
        <v>252.689655172414</v>
      </c>
      <c r="I606" s="472">
        <f t="shared" si="47"/>
        <v>100</v>
      </c>
      <c r="J606" s="468">
        <f t="shared" si="48"/>
        <v>1699</v>
      </c>
      <c r="K606" s="476">
        <f t="shared" si="49"/>
        <v>12.7744360902256</v>
      </c>
      <c r="L606" s="348"/>
    </row>
    <row r="607" s="455" customFormat="1" ht="19.95" customHeight="1" spans="1:12">
      <c r="A607" s="455">
        <v>2080806</v>
      </c>
      <c r="B607" s="469">
        <f t="shared" si="45"/>
        <v>7</v>
      </c>
      <c r="C607" s="470" t="s">
        <v>472</v>
      </c>
      <c r="D607" s="471">
        <v>530</v>
      </c>
      <c r="E607" s="471">
        <v>1040.5</v>
      </c>
      <c r="F607" s="471">
        <v>578</v>
      </c>
      <c r="G607" s="471">
        <v>578</v>
      </c>
      <c r="H607" s="472">
        <f t="shared" si="46"/>
        <v>55.5502162421913</v>
      </c>
      <c r="I607" s="472">
        <f t="shared" si="47"/>
        <v>100</v>
      </c>
      <c r="J607" s="468">
        <f t="shared" si="48"/>
        <v>48</v>
      </c>
      <c r="K607" s="476">
        <f t="shared" si="49"/>
        <v>0.0905660377358491</v>
      </c>
      <c r="L607" s="348"/>
    </row>
    <row r="608" s="455" customFormat="1" ht="19.95" customHeight="1" spans="1:12">
      <c r="A608" s="455">
        <v>2080807</v>
      </c>
      <c r="B608" s="469">
        <f t="shared" si="45"/>
        <v>7</v>
      </c>
      <c r="C608" s="470" t="s">
        <v>473</v>
      </c>
      <c r="D608" s="471">
        <v>0</v>
      </c>
      <c r="E608" s="471">
        <v>0</v>
      </c>
      <c r="F608" s="471">
        <v>0</v>
      </c>
      <c r="G608" s="471">
        <v>0</v>
      </c>
      <c r="H608" s="472">
        <f t="shared" si="46"/>
        <v>0</v>
      </c>
      <c r="I608" s="472">
        <f t="shared" si="47"/>
        <v>0</v>
      </c>
      <c r="J608" s="468">
        <f t="shared" si="48"/>
        <v>0</v>
      </c>
      <c r="K608" s="476">
        <f t="shared" si="49"/>
        <v>0</v>
      </c>
      <c r="L608" s="348"/>
    </row>
    <row r="609" s="455" customFormat="1" ht="19.95" customHeight="1" spans="1:12">
      <c r="A609" s="455">
        <v>2080808</v>
      </c>
      <c r="B609" s="469">
        <f t="shared" si="45"/>
        <v>7</v>
      </c>
      <c r="C609" s="470" t="s">
        <v>474</v>
      </c>
      <c r="D609" s="471">
        <v>0</v>
      </c>
      <c r="E609" s="471">
        <v>1</v>
      </c>
      <c r="F609" s="471">
        <v>1</v>
      </c>
      <c r="G609" s="471">
        <v>1</v>
      </c>
      <c r="H609" s="472">
        <f t="shared" si="46"/>
        <v>100</v>
      </c>
      <c r="I609" s="472">
        <f t="shared" si="47"/>
        <v>100</v>
      </c>
      <c r="J609" s="468">
        <f t="shared" si="48"/>
        <v>1</v>
      </c>
      <c r="K609" s="476">
        <f t="shared" si="49"/>
        <v>0</v>
      </c>
      <c r="L609" s="348"/>
    </row>
    <row r="610" s="455" customFormat="1" ht="19.95" customHeight="1" spans="1:12">
      <c r="A610" s="455">
        <v>2080899</v>
      </c>
      <c r="B610" s="469">
        <f t="shared" si="45"/>
        <v>7</v>
      </c>
      <c r="C610" s="470" t="s">
        <v>475</v>
      </c>
      <c r="D610" s="471">
        <v>450</v>
      </c>
      <c r="E610" s="471">
        <v>570.22</v>
      </c>
      <c r="F610" s="471">
        <v>182</v>
      </c>
      <c r="G610" s="471">
        <v>182</v>
      </c>
      <c r="H610" s="472">
        <f t="shared" si="46"/>
        <v>31.9175055241836</v>
      </c>
      <c r="I610" s="472">
        <f t="shared" si="47"/>
        <v>100</v>
      </c>
      <c r="J610" s="468">
        <f t="shared" si="48"/>
        <v>-268</v>
      </c>
      <c r="K610" s="476">
        <f t="shared" si="49"/>
        <v>-0.595555555555556</v>
      </c>
      <c r="L610" s="348"/>
    </row>
    <row r="611" s="455" customFormat="1" ht="19.95" customHeight="1" spans="1:12">
      <c r="A611" s="455">
        <v>20809</v>
      </c>
      <c r="B611" s="469">
        <f t="shared" si="45"/>
        <v>5</v>
      </c>
      <c r="C611" s="470" t="s">
        <v>476</v>
      </c>
      <c r="D611" s="471">
        <v>1794</v>
      </c>
      <c r="E611" s="471">
        <v>2734.84</v>
      </c>
      <c r="F611" s="471">
        <v>2319</v>
      </c>
      <c r="G611" s="471">
        <v>2319</v>
      </c>
      <c r="H611" s="472">
        <f t="shared" si="46"/>
        <v>84.7947229088356</v>
      </c>
      <c r="I611" s="472">
        <f t="shared" si="47"/>
        <v>100</v>
      </c>
      <c r="J611" s="468">
        <f t="shared" si="48"/>
        <v>525</v>
      </c>
      <c r="K611" s="476">
        <f t="shared" si="49"/>
        <v>0.292642140468227</v>
      </c>
      <c r="L611" s="348"/>
    </row>
    <row r="612" s="455" customFormat="1" ht="19.95" customHeight="1" spans="1:12">
      <c r="A612" s="455">
        <v>2080901</v>
      </c>
      <c r="B612" s="469">
        <f t="shared" si="45"/>
        <v>7</v>
      </c>
      <c r="C612" s="470" t="s">
        <v>477</v>
      </c>
      <c r="D612" s="471">
        <v>372</v>
      </c>
      <c r="E612" s="471">
        <v>979.04</v>
      </c>
      <c r="F612" s="471">
        <v>1060</v>
      </c>
      <c r="G612" s="471">
        <v>1060</v>
      </c>
      <c r="H612" s="472">
        <f t="shared" si="46"/>
        <v>108.269325053113</v>
      </c>
      <c r="I612" s="472">
        <f t="shared" si="47"/>
        <v>100</v>
      </c>
      <c r="J612" s="468">
        <f t="shared" si="48"/>
        <v>688</v>
      </c>
      <c r="K612" s="476">
        <f t="shared" si="49"/>
        <v>1.8494623655914</v>
      </c>
      <c r="L612" s="348"/>
    </row>
    <row r="613" s="455" customFormat="1" ht="19.95" customHeight="1" spans="1:12">
      <c r="A613" s="455">
        <v>2080902</v>
      </c>
      <c r="B613" s="469">
        <f t="shared" si="45"/>
        <v>7</v>
      </c>
      <c r="C613" s="470" t="s">
        <v>478</v>
      </c>
      <c r="D613" s="471">
        <v>274</v>
      </c>
      <c r="E613" s="471">
        <v>272</v>
      </c>
      <c r="F613" s="471">
        <v>270</v>
      </c>
      <c r="G613" s="471">
        <v>270</v>
      </c>
      <c r="H613" s="472">
        <f t="shared" si="46"/>
        <v>99.2647058823529</v>
      </c>
      <c r="I613" s="472">
        <f t="shared" si="47"/>
        <v>100</v>
      </c>
      <c r="J613" s="468">
        <f t="shared" si="48"/>
        <v>-4</v>
      </c>
      <c r="K613" s="476">
        <f t="shared" si="49"/>
        <v>-0.0145985401459854</v>
      </c>
      <c r="L613" s="348"/>
    </row>
    <row r="614" s="455" customFormat="1" ht="19.95" customHeight="1" spans="1:12">
      <c r="A614" s="455">
        <v>2080903</v>
      </c>
      <c r="B614" s="469">
        <f t="shared" si="45"/>
        <v>7</v>
      </c>
      <c r="C614" s="470" t="s">
        <v>479</v>
      </c>
      <c r="D614" s="471">
        <v>0</v>
      </c>
      <c r="E614" s="471">
        <v>0</v>
      </c>
      <c r="F614" s="471">
        <v>0</v>
      </c>
      <c r="G614" s="471">
        <v>0</v>
      </c>
      <c r="H614" s="472">
        <f t="shared" si="46"/>
        <v>0</v>
      </c>
      <c r="I614" s="472">
        <f t="shared" si="47"/>
        <v>0</v>
      </c>
      <c r="J614" s="468">
        <f t="shared" si="48"/>
        <v>0</v>
      </c>
      <c r="K614" s="476">
        <f t="shared" si="49"/>
        <v>0</v>
      </c>
      <c r="L614" s="348"/>
    </row>
    <row r="615" s="455" customFormat="1" ht="19.95" customHeight="1" spans="1:12">
      <c r="A615" s="455">
        <v>2080904</v>
      </c>
      <c r="B615" s="469">
        <f t="shared" si="45"/>
        <v>7</v>
      </c>
      <c r="C615" s="470" t="s">
        <v>480</v>
      </c>
      <c r="D615" s="471">
        <v>-1</v>
      </c>
      <c r="E615" s="471">
        <v>0</v>
      </c>
      <c r="F615" s="471">
        <v>0</v>
      </c>
      <c r="G615" s="471">
        <v>0</v>
      </c>
      <c r="H615" s="472">
        <f t="shared" si="46"/>
        <v>0</v>
      </c>
      <c r="I615" s="472">
        <f t="shared" si="47"/>
        <v>0</v>
      </c>
      <c r="J615" s="468">
        <f t="shared" si="48"/>
        <v>1</v>
      </c>
      <c r="K615" s="476">
        <f t="shared" si="49"/>
        <v>-1</v>
      </c>
      <c r="L615" s="348"/>
    </row>
    <row r="616" s="455" customFormat="1" ht="19.95" customHeight="1" spans="1:12">
      <c r="A616" s="455">
        <v>2080905</v>
      </c>
      <c r="B616" s="469">
        <f t="shared" si="45"/>
        <v>7</v>
      </c>
      <c r="C616" s="470" t="s">
        <v>481</v>
      </c>
      <c r="D616" s="471">
        <v>1069</v>
      </c>
      <c r="E616" s="471">
        <v>1392</v>
      </c>
      <c r="F616" s="471">
        <v>981</v>
      </c>
      <c r="G616" s="471">
        <v>981</v>
      </c>
      <c r="H616" s="472">
        <f t="shared" si="46"/>
        <v>70.4741379310345</v>
      </c>
      <c r="I616" s="472">
        <f t="shared" si="47"/>
        <v>100</v>
      </c>
      <c r="J616" s="468">
        <f t="shared" si="48"/>
        <v>-88</v>
      </c>
      <c r="K616" s="476">
        <f t="shared" si="49"/>
        <v>-0.0823199251637044</v>
      </c>
      <c r="L616" s="348"/>
    </row>
    <row r="617" s="455" customFormat="1" ht="19.95" customHeight="1" spans="1:12">
      <c r="A617" s="455">
        <v>2080999</v>
      </c>
      <c r="B617" s="469">
        <f t="shared" si="45"/>
        <v>7</v>
      </c>
      <c r="C617" s="470" t="s">
        <v>482</v>
      </c>
      <c r="D617" s="471">
        <v>80</v>
      </c>
      <c r="E617" s="471">
        <v>91.8</v>
      </c>
      <c r="F617" s="471">
        <v>8</v>
      </c>
      <c r="G617" s="471">
        <v>8</v>
      </c>
      <c r="H617" s="472">
        <f t="shared" si="46"/>
        <v>8.71459694989107</v>
      </c>
      <c r="I617" s="472">
        <f t="shared" si="47"/>
        <v>100</v>
      </c>
      <c r="J617" s="468">
        <f t="shared" si="48"/>
        <v>-72</v>
      </c>
      <c r="K617" s="476">
        <f t="shared" si="49"/>
        <v>-0.9</v>
      </c>
      <c r="L617" s="348"/>
    </row>
    <row r="618" s="455" customFormat="1" ht="19.95" customHeight="1" spans="1:12">
      <c r="A618" s="455">
        <v>20810</v>
      </c>
      <c r="B618" s="469">
        <f t="shared" si="45"/>
        <v>5</v>
      </c>
      <c r="C618" s="470" t="s">
        <v>483</v>
      </c>
      <c r="D618" s="471">
        <v>910</v>
      </c>
      <c r="E618" s="471">
        <v>2426.54</v>
      </c>
      <c r="F618" s="471">
        <v>1808</v>
      </c>
      <c r="G618" s="471">
        <v>1808</v>
      </c>
      <c r="H618" s="472">
        <f t="shared" si="46"/>
        <v>74.5093837315684</v>
      </c>
      <c r="I618" s="472">
        <f t="shared" si="47"/>
        <v>100</v>
      </c>
      <c r="J618" s="468">
        <f t="shared" si="48"/>
        <v>898</v>
      </c>
      <c r="K618" s="476">
        <f t="shared" si="49"/>
        <v>0.986813186813187</v>
      </c>
      <c r="L618" s="348"/>
    </row>
    <row r="619" s="455" customFormat="1" ht="19.95" customHeight="1" spans="1:12">
      <c r="A619" s="455">
        <v>2081001</v>
      </c>
      <c r="B619" s="469">
        <f t="shared" si="45"/>
        <v>7</v>
      </c>
      <c r="C619" s="470" t="s">
        <v>484</v>
      </c>
      <c r="D619" s="471">
        <v>74</v>
      </c>
      <c r="E619" s="471">
        <v>143.03</v>
      </c>
      <c r="F619" s="471">
        <v>101</v>
      </c>
      <c r="G619" s="471">
        <v>101</v>
      </c>
      <c r="H619" s="472">
        <f t="shared" si="46"/>
        <v>70.614556386772</v>
      </c>
      <c r="I619" s="472">
        <f t="shared" si="47"/>
        <v>100</v>
      </c>
      <c r="J619" s="468">
        <f t="shared" si="48"/>
        <v>27</v>
      </c>
      <c r="K619" s="476">
        <f t="shared" si="49"/>
        <v>0.364864864864865</v>
      </c>
      <c r="L619" s="348"/>
    </row>
    <row r="620" s="455" customFormat="1" ht="19.95" customHeight="1" spans="1:12">
      <c r="A620" s="455">
        <v>2081002</v>
      </c>
      <c r="B620" s="469">
        <f t="shared" si="45"/>
        <v>7</v>
      </c>
      <c r="C620" s="470" t="s">
        <v>485</v>
      </c>
      <c r="D620" s="471">
        <v>514</v>
      </c>
      <c r="E620" s="471">
        <v>303</v>
      </c>
      <c r="F620" s="471">
        <v>468</v>
      </c>
      <c r="G620" s="471">
        <v>468</v>
      </c>
      <c r="H620" s="472">
        <f t="shared" si="46"/>
        <v>154.455445544554</v>
      </c>
      <c r="I620" s="472">
        <f t="shared" si="47"/>
        <v>100</v>
      </c>
      <c r="J620" s="468">
        <f t="shared" si="48"/>
        <v>-46</v>
      </c>
      <c r="K620" s="476">
        <f t="shared" si="49"/>
        <v>-0.0894941634241245</v>
      </c>
      <c r="L620" s="348"/>
    </row>
    <row r="621" s="455" customFormat="1" ht="19.95" customHeight="1" spans="1:12">
      <c r="A621" s="455">
        <v>2081003</v>
      </c>
      <c r="B621" s="469">
        <f t="shared" si="45"/>
        <v>7</v>
      </c>
      <c r="C621" s="470" t="s">
        <v>486</v>
      </c>
      <c r="D621" s="471">
        <v>0</v>
      </c>
      <c r="E621" s="471">
        <v>0</v>
      </c>
      <c r="F621" s="471">
        <v>0</v>
      </c>
      <c r="G621" s="471">
        <v>0</v>
      </c>
      <c r="H621" s="472">
        <f t="shared" si="46"/>
        <v>0</v>
      </c>
      <c r="I621" s="472">
        <f t="shared" si="47"/>
        <v>0</v>
      </c>
      <c r="J621" s="468">
        <f t="shared" si="48"/>
        <v>0</v>
      </c>
      <c r="K621" s="476">
        <f t="shared" si="49"/>
        <v>0</v>
      </c>
      <c r="L621" s="348"/>
    </row>
    <row r="622" s="455" customFormat="1" ht="19.95" customHeight="1" spans="1:12">
      <c r="A622" s="455">
        <v>2081004</v>
      </c>
      <c r="B622" s="469">
        <f t="shared" si="45"/>
        <v>7</v>
      </c>
      <c r="C622" s="470" t="s">
        <v>487</v>
      </c>
      <c r="D622" s="471">
        <v>4</v>
      </c>
      <c r="E622" s="471">
        <v>196</v>
      </c>
      <c r="F622" s="471">
        <v>544</v>
      </c>
      <c r="G622" s="471">
        <v>544</v>
      </c>
      <c r="H622" s="472">
        <f t="shared" si="46"/>
        <v>277.551020408163</v>
      </c>
      <c r="I622" s="472">
        <f t="shared" si="47"/>
        <v>100</v>
      </c>
      <c r="J622" s="468">
        <f t="shared" si="48"/>
        <v>540</v>
      </c>
      <c r="K622" s="476">
        <f t="shared" si="49"/>
        <v>135</v>
      </c>
      <c r="L622" s="348"/>
    </row>
    <row r="623" s="455" customFormat="1" ht="19.95" customHeight="1" spans="1:12">
      <c r="A623" s="455">
        <v>2081005</v>
      </c>
      <c r="B623" s="469">
        <f t="shared" si="45"/>
        <v>7</v>
      </c>
      <c r="C623" s="470" t="s">
        <v>488</v>
      </c>
      <c r="D623" s="471">
        <v>318</v>
      </c>
      <c r="E623" s="471">
        <v>317.65</v>
      </c>
      <c r="F623" s="471">
        <v>335</v>
      </c>
      <c r="G623" s="471">
        <v>335</v>
      </c>
      <c r="H623" s="472">
        <f t="shared" si="46"/>
        <v>105.461986463088</v>
      </c>
      <c r="I623" s="472">
        <f t="shared" si="47"/>
        <v>100</v>
      </c>
      <c r="J623" s="468">
        <f t="shared" si="48"/>
        <v>17</v>
      </c>
      <c r="K623" s="476">
        <f t="shared" si="49"/>
        <v>0.0534591194968553</v>
      </c>
      <c r="L623" s="348"/>
    </row>
    <row r="624" s="455" customFormat="1" ht="19.95" customHeight="1" spans="1:12">
      <c r="A624" s="455">
        <v>2081006</v>
      </c>
      <c r="B624" s="469">
        <f t="shared" si="45"/>
        <v>7</v>
      </c>
      <c r="C624" s="470" t="s">
        <v>489</v>
      </c>
      <c r="D624" s="471">
        <v>0</v>
      </c>
      <c r="E624" s="471">
        <v>1466.86</v>
      </c>
      <c r="F624" s="471">
        <v>360</v>
      </c>
      <c r="G624" s="471">
        <v>360</v>
      </c>
      <c r="H624" s="472">
        <f t="shared" si="46"/>
        <v>24.5422194347109</v>
      </c>
      <c r="I624" s="472">
        <f t="shared" si="47"/>
        <v>100</v>
      </c>
      <c r="J624" s="468">
        <f t="shared" si="48"/>
        <v>360</v>
      </c>
      <c r="K624" s="476">
        <f t="shared" si="49"/>
        <v>0</v>
      </c>
      <c r="L624" s="348"/>
    </row>
    <row r="625" s="455" customFormat="1" ht="19.95" customHeight="1" spans="1:12">
      <c r="A625" s="455">
        <v>2081099</v>
      </c>
      <c r="B625" s="469">
        <f t="shared" si="45"/>
        <v>7</v>
      </c>
      <c r="C625" s="470" t="s">
        <v>490</v>
      </c>
      <c r="D625" s="471">
        <v>0</v>
      </c>
      <c r="E625" s="471">
        <v>0</v>
      </c>
      <c r="F625" s="471">
        <v>0</v>
      </c>
      <c r="G625" s="471">
        <v>0</v>
      </c>
      <c r="H625" s="472">
        <f t="shared" si="46"/>
        <v>0</v>
      </c>
      <c r="I625" s="472">
        <f t="shared" si="47"/>
        <v>0</v>
      </c>
      <c r="J625" s="468">
        <f t="shared" si="48"/>
        <v>0</v>
      </c>
      <c r="K625" s="476">
        <f t="shared" si="49"/>
        <v>0</v>
      </c>
      <c r="L625" s="348"/>
    </row>
    <row r="626" s="455" customFormat="1" ht="19.95" customHeight="1" spans="1:12">
      <c r="A626" s="455">
        <v>20811</v>
      </c>
      <c r="B626" s="469">
        <f t="shared" si="45"/>
        <v>5</v>
      </c>
      <c r="C626" s="470" t="s">
        <v>491</v>
      </c>
      <c r="D626" s="471">
        <v>2456</v>
      </c>
      <c r="E626" s="471">
        <v>3054.7</v>
      </c>
      <c r="F626" s="471">
        <v>3795</v>
      </c>
      <c r="G626" s="471">
        <v>3795</v>
      </c>
      <c r="H626" s="472">
        <f t="shared" si="46"/>
        <v>124.234785740007</v>
      </c>
      <c r="I626" s="472">
        <f t="shared" si="47"/>
        <v>100</v>
      </c>
      <c r="J626" s="468">
        <f t="shared" si="48"/>
        <v>1339</v>
      </c>
      <c r="K626" s="476">
        <f t="shared" si="49"/>
        <v>0.545195439739414</v>
      </c>
      <c r="L626" s="348"/>
    </row>
    <row r="627" s="455" customFormat="1" ht="19.95" customHeight="1" spans="1:12">
      <c r="A627" s="455">
        <v>2081101</v>
      </c>
      <c r="B627" s="469">
        <f t="shared" si="45"/>
        <v>7</v>
      </c>
      <c r="C627" s="470" t="s">
        <v>54</v>
      </c>
      <c r="D627" s="471">
        <v>137</v>
      </c>
      <c r="E627" s="471">
        <v>130.14</v>
      </c>
      <c r="F627" s="471">
        <v>107</v>
      </c>
      <c r="G627" s="471">
        <v>107</v>
      </c>
      <c r="H627" s="472">
        <f t="shared" si="46"/>
        <v>82.2191486091901</v>
      </c>
      <c r="I627" s="472">
        <f t="shared" si="47"/>
        <v>100</v>
      </c>
      <c r="J627" s="468">
        <f t="shared" si="48"/>
        <v>-30</v>
      </c>
      <c r="K627" s="476">
        <f t="shared" si="49"/>
        <v>-0.218978102189781</v>
      </c>
      <c r="L627" s="348"/>
    </row>
    <row r="628" s="455" customFormat="1" ht="19.95" customHeight="1" spans="1:12">
      <c r="A628" s="455">
        <v>2081102</v>
      </c>
      <c r="B628" s="469">
        <f t="shared" si="45"/>
        <v>7</v>
      </c>
      <c r="C628" s="470" t="s">
        <v>55</v>
      </c>
      <c r="D628" s="471">
        <v>4</v>
      </c>
      <c r="E628" s="471">
        <v>2.37</v>
      </c>
      <c r="F628" s="471">
        <v>2</v>
      </c>
      <c r="G628" s="471">
        <v>2</v>
      </c>
      <c r="H628" s="472">
        <f t="shared" si="46"/>
        <v>84.3881856540084</v>
      </c>
      <c r="I628" s="472">
        <f t="shared" si="47"/>
        <v>100</v>
      </c>
      <c r="J628" s="468">
        <f t="shared" si="48"/>
        <v>-2</v>
      </c>
      <c r="K628" s="476">
        <f t="shared" si="49"/>
        <v>-0.5</v>
      </c>
      <c r="L628" s="348"/>
    </row>
    <row r="629" s="455" customFormat="1" ht="19.95" customHeight="1" spans="1:12">
      <c r="A629" s="455">
        <v>2081103</v>
      </c>
      <c r="B629" s="469">
        <f t="shared" si="45"/>
        <v>7</v>
      </c>
      <c r="C629" s="470" t="s">
        <v>56</v>
      </c>
      <c r="D629" s="471">
        <v>0</v>
      </c>
      <c r="E629" s="471">
        <v>0</v>
      </c>
      <c r="F629" s="471">
        <v>0</v>
      </c>
      <c r="G629" s="471">
        <v>0</v>
      </c>
      <c r="H629" s="472">
        <f t="shared" si="46"/>
        <v>0</v>
      </c>
      <c r="I629" s="472">
        <f t="shared" si="47"/>
        <v>0</v>
      </c>
      <c r="J629" s="468">
        <f t="shared" si="48"/>
        <v>0</v>
      </c>
      <c r="K629" s="476">
        <f t="shared" si="49"/>
        <v>0</v>
      </c>
      <c r="L629" s="348"/>
    </row>
    <row r="630" s="455" customFormat="1" ht="19.95" customHeight="1" spans="1:12">
      <c r="A630" s="455">
        <v>2081104</v>
      </c>
      <c r="B630" s="469">
        <f t="shared" si="45"/>
        <v>7</v>
      </c>
      <c r="C630" s="470" t="s">
        <v>492</v>
      </c>
      <c r="D630" s="471">
        <v>123</v>
      </c>
      <c r="E630" s="471">
        <v>0</v>
      </c>
      <c r="F630" s="471">
        <v>713</v>
      </c>
      <c r="G630" s="471">
        <v>713</v>
      </c>
      <c r="H630" s="472">
        <f t="shared" si="46"/>
        <v>0</v>
      </c>
      <c r="I630" s="472">
        <f t="shared" si="47"/>
        <v>100</v>
      </c>
      <c r="J630" s="468">
        <f t="shared" si="48"/>
        <v>590</v>
      </c>
      <c r="K630" s="476">
        <f t="shared" si="49"/>
        <v>4.79674796747967</v>
      </c>
      <c r="L630" s="348"/>
    </row>
    <row r="631" s="455" customFormat="1" ht="19.95" customHeight="1" spans="1:12">
      <c r="A631" s="455">
        <v>2081105</v>
      </c>
      <c r="B631" s="469">
        <f t="shared" si="45"/>
        <v>7</v>
      </c>
      <c r="C631" s="470" t="s">
        <v>493</v>
      </c>
      <c r="D631" s="471">
        <v>34</v>
      </c>
      <c r="E631" s="471">
        <v>37.5</v>
      </c>
      <c r="F631" s="471">
        <v>45</v>
      </c>
      <c r="G631" s="471">
        <v>45</v>
      </c>
      <c r="H631" s="472">
        <f t="shared" si="46"/>
        <v>120</v>
      </c>
      <c r="I631" s="472">
        <f t="shared" si="47"/>
        <v>100</v>
      </c>
      <c r="J631" s="468">
        <f t="shared" si="48"/>
        <v>11</v>
      </c>
      <c r="K631" s="476">
        <f t="shared" si="49"/>
        <v>0.323529411764706</v>
      </c>
      <c r="L631" s="348"/>
    </row>
    <row r="632" s="455" customFormat="1" ht="19.95" customHeight="1" spans="1:12">
      <c r="A632" s="455">
        <v>2081106</v>
      </c>
      <c r="B632" s="469">
        <f t="shared" si="45"/>
        <v>7</v>
      </c>
      <c r="C632" s="470" t="s">
        <v>494</v>
      </c>
      <c r="D632" s="471">
        <v>1</v>
      </c>
      <c r="E632" s="471">
        <v>0</v>
      </c>
      <c r="F632" s="471">
        <v>1</v>
      </c>
      <c r="G632" s="471">
        <v>1</v>
      </c>
      <c r="H632" s="472">
        <f t="shared" si="46"/>
        <v>0</v>
      </c>
      <c r="I632" s="472">
        <f t="shared" si="47"/>
        <v>100</v>
      </c>
      <c r="J632" s="468">
        <f t="shared" si="48"/>
        <v>0</v>
      </c>
      <c r="K632" s="476">
        <f t="shared" si="49"/>
        <v>0</v>
      </c>
      <c r="L632" s="348"/>
    </row>
    <row r="633" s="455" customFormat="1" ht="19.95" customHeight="1" spans="1:12">
      <c r="A633" s="455">
        <v>2081107</v>
      </c>
      <c r="B633" s="469">
        <f t="shared" si="45"/>
        <v>7</v>
      </c>
      <c r="C633" s="470" t="s">
        <v>495</v>
      </c>
      <c r="D633" s="471">
        <v>246</v>
      </c>
      <c r="E633" s="471">
        <v>636</v>
      </c>
      <c r="F633" s="471">
        <v>325</v>
      </c>
      <c r="G633" s="471">
        <v>325</v>
      </c>
      <c r="H633" s="472">
        <f t="shared" si="46"/>
        <v>51.1006289308176</v>
      </c>
      <c r="I633" s="472">
        <f t="shared" si="47"/>
        <v>100</v>
      </c>
      <c r="J633" s="468">
        <f t="shared" si="48"/>
        <v>79</v>
      </c>
      <c r="K633" s="476">
        <f t="shared" si="49"/>
        <v>0.321138211382114</v>
      </c>
      <c r="L633" s="348"/>
    </row>
    <row r="634" s="455" customFormat="1" ht="19.95" customHeight="1" spans="1:12">
      <c r="A634" s="455">
        <v>2081199</v>
      </c>
      <c r="B634" s="469">
        <f t="shared" si="45"/>
        <v>7</v>
      </c>
      <c r="C634" s="470" t="s">
        <v>496</v>
      </c>
      <c r="D634" s="471">
        <v>1911</v>
      </c>
      <c r="E634" s="471">
        <v>2248.69</v>
      </c>
      <c r="F634" s="471">
        <v>2602</v>
      </c>
      <c r="G634" s="471">
        <v>2602</v>
      </c>
      <c r="H634" s="472">
        <f t="shared" si="46"/>
        <v>115.711814434182</v>
      </c>
      <c r="I634" s="472">
        <f t="shared" si="47"/>
        <v>100</v>
      </c>
      <c r="J634" s="468">
        <f t="shared" si="48"/>
        <v>691</v>
      </c>
      <c r="K634" s="476">
        <f t="shared" si="49"/>
        <v>0.361590790162219</v>
      </c>
      <c r="L634" s="348"/>
    </row>
    <row r="635" s="455" customFormat="1" ht="19.95" customHeight="1" spans="1:12">
      <c r="A635" s="455">
        <v>20816</v>
      </c>
      <c r="B635" s="469">
        <f t="shared" si="45"/>
        <v>5</v>
      </c>
      <c r="C635" s="470" t="s">
        <v>497</v>
      </c>
      <c r="D635" s="471">
        <v>42</v>
      </c>
      <c r="E635" s="471">
        <v>41.36</v>
      </c>
      <c r="F635" s="471">
        <v>29</v>
      </c>
      <c r="G635" s="471">
        <v>29</v>
      </c>
      <c r="H635" s="472">
        <f t="shared" si="46"/>
        <v>70.1160541586074</v>
      </c>
      <c r="I635" s="472">
        <f t="shared" si="47"/>
        <v>100</v>
      </c>
      <c r="J635" s="468">
        <f t="shared" si="48"/>
        <v>-13</v>
      </c>
      <c r="K635" s="476">
        <f t="shared" si="49"/>
        <v>-0.30952380952381</v>
      </c>
      <c r="L635" s="348"/>
    </row>
    <row r="636" s="455" customFormat="1" ht="19.95" customHeight="1" spans="1:12">
      <c r="A636" s="455">
        <v>2081601</v>
      </c>
      <c r="B636" s="469">
        <f t="shared" si="45"/>
        <v>7</v>
      </c>
      <c r="C636" s="470" t="s">
        <v>54</v>
      </c>
      <c r="D636" s="471">
        <v>35</v>
      </c>
      <c r="E636" s="471">
        <v>25.86</v>
      </c>
      <c r="F636" s="471">
        <v>22</v>
      </c>
      <c r="G636" s="471">
        <v>22</v>
      </c>
      <c r="H636" s="472">
        <f t="shared" si="46"/>
        <v>85.0734725444702</v>
      </c>
      <c r="I636" s="472">
        <f t="shared" si="47"/>
        <v>100</v>
      </c>
      <c r="J636" s="468">
        <f t="shared" si="48"/>
        <v>-13</v>
      </c>
      <c r="K636" s="476">
        <f t="shared" si="49"/>
        <v>-0.371428571428571</v>
      </c>
      <c r="L636" s="348"/>
    </row>
    <row r="637" s="455" customFormat="1" ht="19.95" customHeight="1" spans="1:12">
      <c r="A637" s="455">
        <v>2081602</v>
      </c>
      <c r="B637" s="469">
        <f t="shared" si="45"/>
        <v>7</v>
      </c>
      <c r="C637" s="470" t="s">
        <v>55</v>
      </c>
      <c r="D637" s="471">
        <v>1</v>
      </c>
      <c r="E637" s="471">
        <v>2.11</v>
      </c>
      <c r="F637" s="471">
        <v>2</v>
      </c>
      <c r="G637" s="471">
        <v>2</v>
      </c>
      <c r="H637" s="472">
        <f t="shared" si="46"/>
        <v>94.7867298578199</v>
      </c>
      <c r="I637" s="472">
        <f t="shared" si="47"/>
        <v>100</v>
      </c>
      <c r="J637" s="468">
        <f t="shared" si="48"/>
        <v>1</v>
      </c>
      <c r="K637" s="476">
        <f t="shared" si="49"/>
        <v>1</v>
      </c>
      <c r="L637" s="348"/>
    </row>
    <row r="638" s="455" customFormat="1" ht="19.95" customHeight="1" spans="1:12">
      <c r="A638" s="455">
        <v>2081603</v>
      </c>
      <c r="B638" s="469">
        <f t="shared" si="45"/>
        <v>7</v>
      </c>
      <c r="C638" s="470" t="s">
        <v>56</v>
      </c>
      <c r="D638" s="471">
        <v>0</v>
      </c>
      <c r="E638" s="471">
        <v>0</v>
      </c>
      <c r="F638" s="471">
        <v>0</v>
      </c>
      <c r="G638" s="471">
        <v>0</v>
      </c>
      <c r="H638" s="472">
        <f t="shared" si="46"/>
        <v>0</v>
      </c>
      <c r="I638" s="472">
        <f t="shared" si="47"/>
        <v>0</v>
      </c>
      <c r="J638" s="468">
        <f t="shared" si="48"/>
        <v>0</v>
      </c>
      <c r="K638" s="476">
        <f t="shared" si="49"/>
        <v>0</v>
      </c>
      <c r="L638" s="348"/>
    </row>
    <row r="639" s="455" customFormat="1" ht="19.95" customHeight="1" spans="1:12">
      <c r="A639" s="455">
        <v>2081699</v>
      </c>
      <c r="B639" s="469">
        <f t="shared" si="45"/>
        <v>7</v>
      </c>
      <c r="C639" s="470" t="s">
        <v>498</v>
      </c>
      <c r="D639" s="471">
        <v>6</v>
      </c>
      <c r="E639" s="471">
        <v>13.39</v>
      </c>
      <c r="F639" s="471">
        <v>5</v>
      </c>
      <c r="G639" s="471">
        <v>5</v>
      </c>
      <c r="H639" s="472">
        <f t="shared" si="46"/>
        <v>37.3412994772218</v>
      </c>
      <c r="I639" s="472">
        <f t="shared" si="47"/>
        <v>100</v>
      </c>
      <c r="J639" s="468">
        <f t="shared" si="48"/>
        <v>-1</v>
      </c>
      <c r="K639" s="476">
        <f t="shared" si="49"/>
        <v>-0.166666666666667</v>
      </c>
      <c r="L639" s="348"/>
    </row>
    <row r="640" s="455" customFormat="1" ht="19.95" customHeight="1" spans="1:12">
      <c r="A640" s="455">
        <v>20819</v>
      </c>
      <c r="B640" s="469">
        <f t="shared" si="45"/>
        <v>5</v>
      </c>
      <c r="C640" s="470" t="s">
        <v>499</v>
      </c>
      <c r="D640" s="471">
        <v>1538</v>
      </c>
      <c r="E640" s="471">
        <v>2384.62</v>
      </c>
      <c r="F640" s="471">
        <v>1850</v>
      </c>
      <c r="G640" s="471">
        <v>1850</v>
      </c>
      <c r="H640" s="472">
        <f t="shared" si="46"/>
        <v>77.5804950054935</v>
      </c>
      <c r="I640" s="472">
        <f t="shared" si="47"/>
        <v>100</v>
      </c>
      <c r="J640" s="468">
        <f t="shared" si="48"/>
        <v>312</v>
      </c>
      <c r="K640" s="476">
        <f t="shared" si="49"/>
        <v>0.202860858257477</v>
      </c>
      <c r="L640" s="348"/>
    </row>
    <row r="641" s="455" customFormat="1" ht="19.95" customHeight="1" spans="1:12">
      <c r="A641" s="455">
        <v>2081901</v>
      </c>
      <c r="B641" s="469">
        <f t="shared" si="45"/>
        <v>7</v>
      </c>
      <c r="C641" s="470" t="s">
        <v>500</v>
      </c>
      <c r="D641" s="471">
        <v>661</v>
      </c>
      <c r="E641" s="471">
        <v>950.86</v>
      </c>
      <c r="F641" s="471">
        <v>699</v>
      </c>
      <c r="G641" s="471">
        <v>699</v>
      </c>
      <c r="H641" s="472">
        <f t="shared" si="46"/>
        <v>73.5123993016848</v>
      </c>
      <c r="I641" s="472">
        <f t="shared" si="47"/>
        <v>100</v>
      </c>
      <c r="J641" s="468">
        <f t="shared" si="48"/>
        <v>38</v>
      </c>
      <c r="K641" s="476">
        <f t="shared" si="49"/>
        <v>0.0574886535552194</v>
      </c>
      <c r="L641" s="348"/>
    </row>
    <row r="642" s="455" customFormat="1" ht="19.95" customHeight="1" spans="1:12">
      <c r="A642" s="455">
        <v>2081902</v>
      </c>
      <c r="B642" s="469">
        <f t="shared" si="45"/>
        <v>7</v>
      </c>
      <c r="C642" s="470" t="s">
        <v>501</v>
      </c>
      <c r="D642" s="471">
        <v>877</v>
      </c>
      <c r="E642" s="471">
        <v>1433.76</v>
      </c>
      <c r="F642" s="471">
        <v>1151</v>
      </c>
      <c r="G642" s="471">
        <v>1151</v>
      </c>
      <c r="H642" s="472">
        <f t="shared" si="46"/>
        <v>80.2784287467916</v>
      </c>
      <c r="I642" s="472">
        <f t="shared" si="47"/>
        <v>100</v>
      </c>
      <c r="J642" s="468">
        <f t="shared" si="48"/>
        <v>274</v>
      </c>
      <c r="K642" s="476">
        <f t="shared" si="49"/>
        <v>0.312428734321551</v>
      </c>
      <c r="L642" s="348"/>
    </row>
    <row r="643" s="455" customFormat="1" ht="19.95" customHeight="1" spans="1:12">
      <c r="A643" s="455">
        <v>20820</v>
      </c>
      <c r="B643" s="469">
        <f t="shared" si="45"/>
        <v>5</v>
      </c>
      <c r="C643" s="470" t="s">
        <v>502</v>
      </c>
      <c r="D643" s="471">
        <v>108</v>
      </c>
      <c r="E643" s="471">
        <v>162.42</v>
      </c>
      <c r="F643" s="471">
        <v>94</v>
      </c>
      <c r="G643" s="471">
        <v>94</v>
      </c>
      <c r="H643" s="472">
        <f t="shared" si="46"/>
        <v>57.8746459795592</v>
      </c>
      <c r="I643" s="472">
        <f t="shared" si="47"/>
        <v>100</v>
      </c>
      <c r="J643" s="468">
        <f t="shared" si="48"/>
        <v>-14</v>
      </c>
      <c r="K643" s="476">
        <f t="shared" si="49"/>
        <v>-0.12962962962963</v>
      </c>
      <c r="L643" s="348"/>
    </row>
    <row r="644" s="455" customFormat="1" ht="19.95" customHeight="1" spans="1:12">
      <c r="A644" s="455">
        <v>2082001</v>
      </c>
      <c r="B644" s="469">
        <f t="shared" si="45"/>
        <v>7</v>
      </c>
      <c r="C644" s="470" t="s">
        <v>503</v>
      </c>
      <c r="D644" s="471">
        <v>108</v>
      </c>
      <c r="E644" s="471">
        <v>162.42</v>
      </c>
      <c r="F644" s="471">
        <v>94</v>
      </c>
      <c r="G644" s="471">
        <v>94</v>
      </c>
      <c r="H644" s="472">
        <f t="shared" si="46"/>
        <v>57.8746459795592</v>
      </c>
      <c r="I644" s="472">
        <f t="shared" si="47"/>
        <v>100</v>
      </c>
      <c r="J644" s="468">
        <f t="shared" si="48"/>
        <v>-14</v>
      </c>
      <c r="K644" s="476">
        <f t="shared" si="49"/>
        <v>-0.12962962962963</v>
      </c>
      <c r="L644" s="348"/>
    </row>
    <row r="645" s="455" customFormat="1" ht="19.95" customHeight="1" spans="1:12">
      <c r="A645" s="455">
        <v>2082002</v>
      </c>
      <c r="B645" s="469">
        <f t="shared" si="45"/>
        <v>7</v>
      </c>
      <c r="C645" s="470" t="s">
        <v>504</v>
      </c>
      <c r="D645" s="471">
        <v>0</v>
      </c>
      <c r="E645" s="471">
        <v>0</v>
      </c>
      <c r="F645" s="471">
        <v>0</v>
      </c>
      <c r="G645" s="471">
        <v>0</v>
      </c>
      <c r="H645" s="472">
        <f t="shared" si="46"/>
        <v>0</v>
      </c>
      <c r="I645" s="472">
        <f t="shared" si="47"/>
        <v>0</v>
      </c>
      <c r="J645" s="468">
        <f t="shared" si="48"/>
        <v>0</v>
      </c>
      <c r="K645" s="476">
        <f t="shared" si="49"/>
        <v>0</v>
      </c>
      <c r="L645" s="348"/>
    </row>
    <row r="646" s="455" customFormat="1" ht="19.95" customHeight="1" spans="1:12">
      <c r="A646" s="455">
        <v>20821</v>
      </c>
      <c r="B646" s="469">
        <f t="shared" ref="B646:B709" si="50">LEN(A646)</f>
        <v>5</v>
      </c>
      <c r="C646" s="470" t="s">
        <v>505</v>
      </c>
      <c r="D646" s="471">
        <v>386</v>
      </c>
      <c r="E646" s="471">
        <v>576.82</v>
      </c>
      <c r="F646" s="471">
        <v>482</v>
      </c>
      <c r="G646" s="471">
        <v>482</v>
      </c>
      <c r="H646" s="472">
        <f t="shared" ref="H646:H709" si="51">IFERROR(G646/E646%,0)</f>
        <v>83.5615963385458</v>
      </c>
      <c r="I646" s="472">
        <f t="shared" ref="I646:I709" si="52">IFERROR(G646/F646%,0)</f>
        <v>100</v>
      </c>
      <c r="J646" s="468">
        <f t="shared" ref="J646:J709" si="53">IFERROR(G646-D646,0)</f>
        <v>96</v>
      </c>
      <c r="K646" s="476">
        <f t="shared" ref="K646:K709" si="54">IFERROR(J646/D646*100%,0)</f>
        <v>0.248704663212435</v>
      </c>
      <c r="L646" s="348"/>
    </row>
    <row r="647" s="455" customFormat="1" ht="19.95" customHeight="1" spans="1:12">
      <c r="A647" s="455">
        <v>2082101</v>
      </c>
      <c r="B647" s="469">
        <f t="shared" si="50"/>
        <v>7</v>
      </c>
      <c r="C647" s="470" t="s">
        <v>506</v>
      </c>
      <c r="D647" s="471">
        <v>21</v>
      </c>
      <c r="E647" s="471">
        <v>46.83</v>
      </c>
      <c r="F647" s="471">
        <v>29</v>
      </c>
      <c r="G647" s="471">
        <v>29</v>
      </c>
      <c r="H647" s="472">
        <f t="shared" si="51"/>
        <v>61.9261157377749</v>
      </c>
      <c r="I647" s="472">
        <f t="shared" si="52"/>
        <v>100</v>
      </c>
      <c r="J647" s="468">
        <f t="shared" si="53"/>
        <v>8</v>
      </c>
      <c r="K647" s="476">
        <f t="shared" si="54"/>
        <v>0.380952380952381</v>
      </c>
      <c r="L647" s="348"/>
    </row>
    <row r="648" s="455" customFormat="1" ht="19.95" customHeight="1" spans="1:12">
      <c r="A648" s="455">
        <v>2082102</v>
      </c>
      <c r="B648" s="469">
        <f t="shared" si="50"/>
        <v>7</v>
      </c>
      <c r="C648" s="470" t="s">
        <v>507</v>
      </c>
      <c r="D648" s="471">
        <v>365</v>
      </c>
      <c r="E648" s="471">
        <v>529.99</v>
      </c>
      <c r="F648" s="471">
        <v>453</v>
      </c>
      <c r="G648" s="471">
        <v>453</v>
      </c>
      <c r="H648" s="472">
        <f t="shared" si="51"/>
        <v>85.4733108171852</v>
      </c>
      <c r="I648" s="472">
        <f t="shared" si="52"/>
        <v>100</v>
      </c>
      <c r="J648" s="468">
        <f t="shared" si="53"/>
        <v>88</v>
      </c>
      <c r="K648" s="476">
        <f t="shared" si="54"/>
        <v>0.241095890410959</v>
      </c>
      <c r="L648" s="348"/>
    </row>
    <row r="649" s="455" customFormat="1" ht="19.95" customHeight="1" spans="1:12">
      <c r="A649" s="455">
        <v>20824</v>
      </c>
      <c r="B649" s="469">
        <f t="shared" si="50"/>
        <v>5</v>
      </c>
      <c r="C649" s="470" t="s">
        <v>508</v>
      </c>
      <c r="D649" s="471">
        <v>0</v>
      </c>
      <c r="E649" s="471">
        <v>0</v>
      </c>
      <c r="F649" s="471">
        <v>0</v>
      </c>
      <c r="G649" s="471">
        <v>0</v>
      </c>
      <c r="H649" s="472">
        <f t="shared" si="51"/>
        <v>0</v>
      </c>
      <c r="I649" s="472">
        <f t="shared" si="52"/>
        <v>0</v>
      </c>
      <c r="J649" s="468">
        <f t="shared" si="53"/>
        <v>0</v>
      </c>
      <c r="K649" s="476">
        <f t="shared" si="54"/>
        <v>0</v>
      </c>
      <c r="L649" s="348"/>
    </row>
    <row r="650" s="455" customFormat="1" ht="19.95" customHeight="1" spans="1:12">
      <c r="A650" s="455">
        <v>2082401</v>
      </c>
      <c r="B650" s="469">
        <f t="shared" si="50"/>
        <v>7</v>
      </c>
      <c r="C650" s="470" t="s">
        <v>509</v>
      </c>
      <c r="D650" s="471">
        <v>0</v>
      </c>
      <c r="E650" s="471">
        <v>0</v>
      </c>
      <c r="F650" s="471">
        <v>0</v>
      </c>
      <c r="G650" s="471">
        <v>0</v>
      </c>
      <c r="H650" s="472">
        <f t="shared" si="51"/>
        <v>0</v>
      </c>
      <c r="I650" s="472">
        <f t="shared" si="52"/>
        <v>0</v>
      </c>
      <c r="J650" s="468">
        <f t="shared" si="53"/>
        <v>0</v>
      </c>
      <c r="K650" s="476">
        <f t="shared" si="54"/>
        <v>0</v>
      </c>
      <c r="L650" s="348"/>
    </row>
    <row r="651" s="455" customFormat="1" ht="19.95" customHeight="1" spans="1:12">
      <c r="A651" s="455">
        <v>2082402</v>
      </c>
      <c r="B651" s="469">
        <f t="shared" si="50"/>
        <v>7</v>
      </c>
      <c r="C651" s="470" t="s">
        <v>510</v>
      </c>
      <c r="D651" s="471">
        <v>0</v>
      </c>
      <c r="E651" s="471">
        <v>0</v>
      </c>
      <c r="F651" s="471">
        <v>0</v>
      </c>
      <c r="G651" s="471">
        <v>0</v>
      </c>
      <c r="H651" s="472">
        <f t="shared" si="51"/>
        <v>0</v>
      </c>
      <c r="I651" s="472">
        <f t="shared" si="52"/>
        <v>0</v>
      </c>
      <c r="J651" s="468">
        <f t="shared" si="53"/>
        <v>0</v>
      </c>
      <c r="K651" s="476">
        <f t="shared" si="54"/>
        <v>0</v>
      </c>
      <c r="L651" s="348"/>
    </row>
    <row r="652" s="455" customFormat="1" ht="19.95" customHeight="1" spans="1:12">
      <c r="A652" s="455">
        <v>20825</v>
      </c>
      <c r="B652" s="469">
        <f t="shared" si="50"/>
        <v>5</v>
      </c>
      <c r="C652" s="470" t="s">
        <v>511</v>
      </c>
      <c r="D652" s="471">
        <v>70</v>
      </c>
      <c r="E652" s="471">
        <v>116.04</v>
      </c>
      <c r="F652" s="471">
        <v>18</v>
      </c>
      <c r="G652" s="471">
        <v>18</v>
      </c>
      <c r="H652" s="472">
        <f t="shared" si="51"/>
        <v>15.511892450879</v>
      </c>
      <c r="I652" s="472">
        <f t="shared" si="52"/>
        <v>100</v>
      </c>
      <c r="J652" s="468">
        <f t="shared" si="53"/>
        <v>-52</v>
      </c>
      <c r="K652" s="476">
        <f t="shared" si="54"/>
        <v>-0.742857142857143</v>
      </c>
      <c r="L652" s="348"/>
    </row>
    <row r="653" s="455" customFormat="1" ht="19.95" customHeight="1" spans="1:12">
      <c r="A653" s="455">
        <v>2082501</v>
      </c>
      <c r="B653" s="469">
        <f t="shared" si="50"/>
        <v>7</v>
      </c>
      <c r="C653" s="470" t="s">
        <v>512</v>
      </c>
      <c r="D653" s="471">
        <v>35</v>
      </c>
      <c r="E653" s="471">
        <v>60.45</v>
      </c>
      <c r="F653" s="471">
        <v>18</v>
      </c>
      <c r="G653" s="471">
        <v>18</v>
      </c>
      <c r="H653" s="472">
        <f t="shared" si="51"/>
        <v>29.7766749379653</v>
      </c>
      <c r="I653" s="472">
        <f t="shared" si="52"/>
        <v>100</v>
      </c>
      <c r="J653" s="468">
        <f t="shared" si="53"/>
        <v>-17</v>
      </c>
      <c r="K653" s="476">
        <f t="shared" si="54"/>
        <v>-0.485714285714286</v>
      </c>
      <c r="L653" s="348"/>
    </row>
    <row r="654" s="455" customFormat="1" ht="19.95" customHeight="1" spans="1:12">
      <c r="A654" s="455">
        <v>2082502</v>
      </c>
      <c r="B654" s="469">
        <f t="shared" si="50"/>
        <v>7</v>
      </c>
      <c r="C654" s="470" t="s">
        <v>513</v>
      </c>
      <c r="D654" s="471">
        <v>35</v>
      </c>
      <c r="E654" s="471">
        <v>55.59</v>
      </c>
      <c r="F654" s="471">
        <v>0</v>
      </c>
      <c r="G654" s="471">
        <v>0</v>
      </c>
      <c r="H654" s="472">
        <f t="shared" si="51"/>
        <v>0</v>
      </c>
      <c r="I654" s="472">
        <f t="shared" si="52"/>
        <v>0</v>
      </c>
      <c r="J654" s="468">
        <f t="shared" si="53"/>
        <v>-35</v>
      </c>
      <c r="K654" s="476">
        <f t="shared" si="54"/>
        <v>-1</v>
      </c>
      <c r="L654" s="348"/>
    </row>
    <row r="655" s="455" customFormat="1" ht="19.95" customHeight="1" spans="1:12">
      <c r="A655" s="455">
        <v>20826</v>
      </c>
      <c r="B655" s="469">
        <f t="shared" si="50"/>
        <v>5</v>
      </c>
      <c r="C655" s="470" t="s">
        <v>514</v>
      </c>
      <c r="D655" s="471">
        <v>7994</v>
      </c>
      <c r="E655" s="471">
        <v>10500</v>
      </c>
      <c r="F655" s="471">
        <v>9523</v>
      </c>
      <c r="G655" s="471">
        <v>9523</v>
      </c>
      <c r="H655" s="472">
        <f t="shared" si="51"/>
        <v>90.6952380952381</v>
      </c>
      <c r="I655" s="472">
        <f t="shared" si="52"/>
        <v>100</v>
      </c>
      <c r="J655" s="468">
        <f t="shared" si="53"/>
        <v>1529</v>
      </c>
      <c r="K655" s="476">
        <f t="shared" si="54"/>
        <v>0.191268451338504</v>
      </c>
      <c r="L655" s="348"/>
    </row>
    <row r="656" s="455" customFormat="1" ht="19.95" customHeight="1" spans="1:12">
      <c r="A656" s="455">
        <v>2082601</v>
      </c>
      <c r="B656" s="469">
        <f t="shared" si="50"/>
        <v>7</v>
      </c>
      <c r="C656" s="470" t="s">
        <v>515</v>
      </c>
      <c r="D656" s="471">
        <v>0</v>
      </c>
      <c r="E656" s="471">
        <v>0</v>
      </c>
      <c r="F656" s="471">
        <v>0</v>
      </c>
      <c r="G656" s="471">
        <v>0</v>
      </c>
      <c r="H656" s="472">
        <f t="shared" si="51"/>
        <v>0</v>
      </c>
      <c r="I656" s="472">
        <f t="shared" si="52"/>
        <v>0</v>
      </c>
      <c r="J656" s="468">
        <f t="shared" si="53"/>
        <v>0</v>
      </c>
      <c r="K656" s="476">
        <f t="shared" si="54"/>
        <v>0</v>
      </c>
      <c r="L656" s="348"/>
    </row>
    <row r="657" s="455" customFormat="1" ht="19.95" customHeight="1" spans="1:12">
      <c r="A657" s="455">
        <v>2082602</v>
      </c>
      <c r="B657" s="469">
        <f t="shared" si="50"/>
        <v>7</v>
      </c>
      <c r="C657" s="470" t="s">
        <v>516</v>
      </c>
      <c r="D657" s="471">
        <v>7994</v>
      </c>
      <c r="E657" s="471">
        <v>10500</v>
      </c>
      <c r="F657" s="471">
        <v>9523</v>
      </c>
      <c r="G657" s="471">
        <v>9523</v>
      </c>
      <c r="H657" s="472">
        <f t="shared" si="51"/>
        <v>90.6952380952381</v>
      </c>
      <c r="I657" s="472">
        <f t="shared" si="52"/>
        <v>100</v>
      </c>
      <c r="J657" s="468">
        <f t="shared" si="53"/>
        <v>1529</v>
      </c>
      <c r="K657" s="476">
        <f t="shared" si="54"/>
        <v>0.191268451338504</v>
      </c>
      <c r="L657" s="348"/>
    </row>
    <row r="658" s="455" customFormat="1" ht="19.95" customHeight="1" spans="1:12">
      <c r="A658" s="455">
        <v>2082699</v>
      </c>
      <c r="B658" s="469">
        <f t="shared" si="50"/>
        <v>7</v>
      </c>
      <c r="C658" s="470" t="s">
        <v>517</v>
      </c>
      <c r="D658" s="471">
        <v>0</v>
      </c>
      <c r="E658" s="471">
        <v>0</v>
      </c>
      <c r="F658" s="471">
        <v>0</v>
      </c>
      <c r="G658" s="471">
        <v>0</v>
      </c>
      <c r="H658" s="472">
        <f t="shared" si="51"/>
        <v>0</v>
      </c>
      <c r="I658" s="472">
        <f t="shared" si="52"/>
        <v>0</v>
      </c>
      <c r="J658" s="468">
        <f t="shared" si="53"/>
        <v>0</v>
      </c>
      <c r="K658" s="476">
        <f t="shared" si="54"/>
        <v>0</v>
      </c>
      <c r="L658" s="348"/>
    </row>
    <row r="659" s="455" customFormat="1" ht="19.95" customHeight="1" spans="1:12">
      <c r="A659" s="455">
        <v>20827</v>
      </c>
      <c r="B659" s="469">
        <f t="shared" si="50"/>
        <v>5</v>
      </c>
      <c r="C659" s="470" t="s">
        <v>518</v>
      </c>
      <c r="D659" s="471">
        <v>0</v>
      </c>
      <c r="E659" s="471">
        <v>0</v>
      </c>
      <c r="F659" s="471">
        <v>10225</v>
      </c>
      <c r="G659" s="471">
        <v>10225</v>
      </c>
      <c r="H659" s="472">
        <f t="shared" si="51"/>
        <v>0</v>
      </c>
      <c r="I659" s="472">
        <f t="shared" si="52"/>
        <v>100</v>
      </c>
      <c r="J659" s="468">
        <f t="shared" si="53"/>
        <v>10225</v>
      </c>
      <c r="K659" s="476">
        <f t="shared" si="54"/>
        <v>0</v>
      </c>
      <c r="L659" s="348"/>
    </row>
    <row r="660" s="455" customFormat="1" ht="19.95" customHeight="1" spans="1:12">
      <c r="A660" s="455">
        <v>2082701</v>
      </c>
      <c r="B660" s="469">
        <f t="shared" si="50"/>
        <v>7</v>
      </c>
      <c r="C660" s="470" t="s">
        <v>519</v>
      </c>
      <c r="D660" s="471">
        <v>0</v>
      </c>
      <c r="E660" s="471">
        <v>0</v>
      </c>
      <c r="F660" s="471">
        <v>1547</v>
      </c>
      <c r="G660" s="471">
        <v>1547</v>
      </c>
      <c r="H660" s="472">
        <f t="shared" si="51"/>
        <v>0</v>
      </c>
      <c r="I660" s="472">
        <f t="shared" si="52"/>
        <v>100</v>
      </c>
      <c r="J660" s="468">
        <f t="shared" si="53"/>
        <v>1547</v>
      </c>
      <c r="K660" s="476">
        <f t="shared" si="54"/>
        <v>0</v>
      </c>
      <c r="L660" s="348"/>
    </row>
    <row r="661" s="455" customFormat="1" ht="19.95" customHeight="1" spans="1:12">
      <c r="A661" s="455">
        <v>2082702</v>
      </c>
      <c r="B661" s="469">
        <f t="shared" si="50"/>
        <v>7</v>
      </c>
      <c r="C661" s="470" t="s">
        <v>520</v>
      </c>
      <c r="D661" s="471">
        <v>0</v>
      </c>
      <c r="E661" s="471">
        <v>0</v>
      </c>
      <c r="F661" s="471">
        <v>0</v>
      </c>
      <c r="G661" s="471">
        <v>0</v>
      </c>
      <c r="H661" s="472">
        <f t="shared" si="51"/>
        <v>0</v>
      </c>
      <c r="I661" s="472">
        <f t="shared" si="52"/>
        <v>0</v>
      </c>
      <c r="J661" s="468">
        <f t="shared" si="53"/>
        <v>0</v>
      </c>
      <c r="K661" s="476">
        <f t="shared" si="54"/>
        <v>0</v>
      </c>
      <c r="L661" s="348"/>
    </row>
    <row r="662" s="455" customFormat="1" ht="19.95" customHeight="1" spans="1:12">
      <c r="A662" s="455">
        <v>2082799</v>
      </c>
      <c r="B662" s="469">
        <f t="shared" si="50"/>
        <v>7</v>
      </c>
      <c r="C662" s="470" t="s">
        <v>521</v>
      </c>
      <c r="D662" s="471">
        <v>0</v>
      </c>
      <c r="E662" s="471">
        <v>0</v>
      </c>
      <c r="F662" s="471">
        <v>8678</v>
      </c>
      <c r="G662" s="471">
        <v>8678</v>
      </c>
      <c r="H662" s="472">
        <f t="shared" si="51"/>
        <v>0</v>
      </c>
      <c r="I662" s="472">
        <f t="shared" si="52"/>
        <v>100</v>
      </c>
      <c r="J662" s="468">
        <f t="shared" si="53"/>
        <v>8678</v>
      </c>
      <c r="K662" s="476">
        <f t="shared" si="54"/>
        <v>0</v>
      </c>
      <c r="L662" s="348"/>
    </row>
    <row r="663" s="455" customFormat="1" ht="19.95" customHeight="1" spans="1:12">
      <c r="A663" s="455">
        <v>20828</v>
      </c>
      <c r="B663" s="469">
        <f t="shared" si="50"/>
        <v>5</v>
      </c>
      <c r="C663" s="470" t="s">
        <v>522</v>
      </c>
      <c r="D663" s="471">
        <v>1130</v>
      </c>
      <c r="E663" s="471">
        <v>550.72</v>
      </c>
      <c r="F663" s="471">
        <v>426</v>
      </c>
      <c r="G663" s="471">
        <v>426</v>
      </c>
      <c r="H663" s="472">
        <f t="shared" si="51"/>
        <v>77.3532829750145</v>
      </c>
      <c r="I663" s="472">
        <f t="shared" si="52"/>
        <v>100</v>
      </c>
      <c r="J663" s="468">
        <f t="shared" si="53"/>
        <v>-704</v>
      </c>
      <c r="K663" s="476">
        <f t="shared" si="54"/>
        <v>-0.623008849557522</v>
      </c>
      <c r="L663" s="348"/>
    </row>
    <row r="664" s="455" customFormat="1" ht="19.95" customHeight="1" spans="1:12">
      <c r="A664" s="455">
        <v>2082801</v>
      </c>
      <c r="B664" s="469">
        <f t="shared" si="50"/>
        <v>7</v>
      </c>
      <c r="C664" s="470" t="s">
        <v>54</v>
      </c>
      <c r="D664" s="471">
        <v>142</v>
      </c>
      <c r="E664" s="471">
        <v>115.11</v>
      </c>
      <c r="F664" s="471">
        <v>121</v>
      </c>
      <c r="G664" s="471">
        <v>121</v>
      </c>
      <c r="H664" s="472">
        <f t="shared" si="51"/>
        <v>105.116844757189</v>
      </c>
      <c r="I664" s="472">
        <f t="shared" si="52"/>
        <v>100</v>
      </c>
      <c r="J664" s="468">
        <f t="shared" si="53"/>
        <v>-21</v>
      </c>
      <c r="K664" s="476">
        <f t="shared" si="54"/>
        <v>-0.147887323943662</v>
      </c>
      <c r="L664" s="348"/>
    </row>
    <row r="665" s="455" customFormat="1" ht="19.95" customHeight="1" spans="1:12">
      <c r="A665" s="455">
        <v>2082802</v>
      </c>
      <c r="B665" s="469">
        <f t="shared" si="50"/>
        <v>7</v>
      </c>
      <c r="C665" s="470" t="s">
        <v>55</v>
      </c>
      <c r="D665" s="471">
        <v>14</v>
      </c>
      <c r="E665" s="471">
        <v>36.7</v>
      </c>
      <c r="F665" s="471">
        <v>10</v>
      </c>
      <c r="G665" s="471">
        <v>10</v>
      </c>
      <c r="H665" s="472">
        <f t="shared" si="51"/>
        <v>27.2479564032698</v>
      </c>
      <c r="I665" s="472">
        <f t="shared" si="52"/>
        <v>100</v>
      </c>
      <c r="J665" s="468">
        <f t="shared" si="53"/>
        <v>-4</v>
      </c>
      <c r="K665" s="476">
        <f t="shared" si="54"/>
        <v>-0.285714285714286</v>
      </c>
      <c r="L665" s="348"/>
    </row>
    <row r="666" s="455" customFormat="1" ht="19.95" customHeight="1" spans="1:12">
      <c r="A666" s="455">
        <v>2082803</v>
      </c>
      <c r="B666" s="469">
        <f t="shared" si="50"/>
        <v>7</v>
      </c>
      <c r="C666" s="470" t="s">
        <v>56</v>
      </c>
      <c r="D666" s="471">
        <v>0</v>
      </c>
      <c r="E666" s="471">
        <v>0</v>
      </c>
      <c r="F666" s="471">
        <v>0</v>
      </c>
      <c r="G666" s="471">
        <v>0</v>
      </c>
      <c r="H666" s="472">
        <f t="shared" si="51"/>
        <v>0</v>
      </c>
      <c r="I666" s="472">
        <f t="shared" si="52"/>
        <v>0</v>
      </c>
      <c r="J666" s="468">
        <f t="shared" si="53"/>
        <v>0</v>
      </c>
      <c r="K666" s="476">
        <f t="shared" si="54"/>
        <v>0</v>
      </c>
      <c r="L666" s="348"/>
    </row>
    <row r="667" s="455" customFormat="1" ht="19.95" customHeight="1" spans="1:12">
      <c r="A667" s="455">
        <v>2082804</v>
      </c>
      <c r="B667" s="469">
        <f t="shared" si="50"/>
        <v>7</v>
      </c>
      <c r="C667" s="470" t="s">
        <v>523</v>
      </c>
      <c r="D667" s="471">
        <v>24</v>
      </c>
      <c r="E667" s="471">
        <v>35</v>
      </c>
      <c r="F667" s="471">
        <v>22</v>
      </c>
      <c r="G667" s="471">
        <v>22</v>
      </c>
      <c r="H667" s="472">
        <f t="shared" si="51"/>
        <v>62.8571428571429</v>
      </c>
      <c r="I667" s="472">
        <f t="shared" si="52"/>
        <v>100</v>
      </c>
      <c r="J667" s="468">
        <f t="shared" si="53"/>
        <v>-2</v>
      </c>
      <c r="K667" s="476">
        <f t="shared" si="54"/>
        <v>-0.0833333333333333</v>
      </c>
      <c r="L667" s="348"/>
    </row>
    <row r="668" s="455" customFormat="1" ht="19.95" customHeight="1" spans="1:12">
      <c r="A668" s="455">
        <v>2082805</v>
      </c>
      <c r="B668" s="469">
        <f t="shared" si="50"/>
        <v>7</v>
      </c>
      <c r="C668" s="470" t="s">
        <v>524</v>
      </c>
      <c r="D668" s="471">
        <v>0</v>
      </c>
      <c r="E668" s="471">
        <v>0</v>
      </c>
      <c r="F668" s="471">
        <v>0</v>
      </c>
      <c r="G668" s="471">
        <v>0</v>
      </c>
      <c r="H668" s="472">
        <f t="shared" si="51"/>
        <v>0</v>
      </c>
      <c r="I668" s="472">
        <f t="shared" si="52"/>
        <v>0</v>
      </c>
      <c r="J668" s="468">
        <f t="shared" si="53"/>
        <v>0</v>
      </c>
      <c r="K668" s="476">
        <f t="shared" si="54"/>
        <v>0</v>
      </c>
      <c r="L668" s="348"/>
    </row>
    <row r="669" s="455" customFormat="1" ht="19.95" customHeight="1" spans="1:12">
      <c r="A669" s="455">
        <v>2082850</v>
      </c>
      <c r="B669" s="469">
        <f t="shared" si="50"/>
        <v>7</v>
      </c>
      <c r="C669" s="470" t="s">
        <v>63</v>
      </c>
      <c r="D669" s="471">
        <v>906</v>
      </c>
      <c r="E669" s="471">
        <v>304.97</v>
      </c>
      <c r="F669" s="471">
        <v>238</v>
      </c>
      <c r="G669" s="471">
        <v>238</v>
      </c>
      <c r="H669" s="472">
        <f t="shared" si="51"/>
        <v>78.0404629963603</v>
      </c>
      <c r="I669" s="472">
        <f t="shared" si="52"/>
        <v>100</v>
      </c>
      <c r="J669" s="468">
        <f t="shared" si="53"/>
        <v>-668</v>
      </c>
      <c r="K669" s="476">
        <f t="shared" si="54"/>
        <v>-0.737306843267108</v>
      </c>
      <c r="L669" s="348"/>
    </row>
    <row r="670" s="455" customFormat="1" ht="19.95" customHeight="1" spans="1:12">
      <c r="A670" s="455">
        <v>2082899</v>
      </c>
      <c r="B670" s="469">
        <f t="shared" si="50"/>
        <v>7</v>
      </c>
      <c r="C670" s="470" t="s">
        <v>525</v>
      </c>
      <c r="D670" s="471">
        <v>44</v>
      </c>
      <c r="E670" s="471">
        <v>58.94</v>
      </c>
      <c r="F670" s="471">
        <v>35</v>
      </c>
      <c r="G670" s="471">
        <v>35</v>
      </c>
      <c r="H670" s="472">
        <f t="shared" si="51"/>
        <v>59.3824228028504</v>
      </c>
      <c r="I670" s="472">
        <f t="shared" si="52"/>
        <v>100</v>
      </c>
      <c r="J670" s="468">
        <f t="shared" si="53"/>
        <v>-9</v>
      </c>
      <c r="K670" s="476">
        <f t="shared" si="54"/>
        <v>-0.204545454545455</v>
      </c>
      <c r="L670" s="348"/>
    </row>
    <row r="671" s="455" customFormat="1" ht="19.95" customHeight="1" spans="1:12">
      <c r="A671" s="455">
        <v>20830</v>
      </c>
      <c r="B671" s="469">
        <f t="shared" si="50"/>
        <v>5</v>
      </c>
      <c r="C671" s="470" t="s">
        <v>526</v>
      </c>
      <c r="D671" s="471">
        <v>14</v>
      </c>
      <c r="E671" s="471">
        <v>0</v>
      </c>
      <c r="F671" s="471">
        <v>0</v>
      </c>
      <c r="G671" s="471">
        <v>0</v>
      </c>
      <c r="H671" s="472">
        <f t="shared" si="51"/>
        <v>0</v>
      </c>
      <c r="I671" s="472">
        <f t="shared" si="52"/>
        <v>0</v>
      </c>
      <c r="J671" s="468">
        <f t="shared" si="53"/>
        <v>-14</v>
      </c>
      <c r="K671" s="476">
        <f t="shared" si="54"/>
        <v>-1</v>
      </c>
      <c r="L671" s="348"/>
    </row>
    <row r="672" s="455" customFormat="1" ht="19.95" customHeight="1" spans="1:12">
      <c r="A672" s="455">
        <v>2083001</v>
      </c>
      <c r="B672" s="469">
        <f t="shared" si="50"/>
        <v>7</v>
      </c>
      <c r="C672" s="470" t="s">
        <v>527</v>
      </c>
      <c r="D672" s="471">
        <v>14</v>
      </c>
      <c r="E672" s="471">
        <v>0</v>
      </c>
      <c r="F672" s="471">
        <v>0</v>
      </c>
      <c r="G672" s="471">
        <v>0</v>
      </c>
      <c r="H672" s="472">
        <f t="shared" si="51"/>
        <v>0</v>
      </c>
      <c r="I672" s="472">
        <f t="shared" si="52"/>
        <v>0</v>
      </c>
      <c r="J672" s="468">
        <f t="shared" si="53"/>
        <v>-14</v>
      </c>
      <c r="K672" s="476">
        <f t="shared" si="54"/>
        <v>-1</v>
      </c>
      <c r="L672" s="348"/>
    </row>
    <row r="673" s="455" customFormat="1" ht="19.95" customHeight="1" spans="1:12">
      <c r="A673" s="455">
        <v>2083099</v>
      </c>
      <c r="B673" s="469">
        <f t="shared" si="50"/>
        <v>7</v>
      </c>
      <c r="C673" s="470" t="s">
        <v>528</v>
      </c>
      <c r="D673" s="471">
        <v>0</v>
      </c>
      <c r="E673" s="471">
        <v>0</v>
      </c>
      <c r="F673" s="471">
        <v>0</v>
      </c>
      <c r="G673" s="471">
        <v>0</v>
      </c>
      <c r="H673" s="472">
        <f t="shared" si="51"/>
        <v>0</v>
      </c>
      <c r="I673" s="472">
        <f t="shared" si="52"/>
        <v>0</v>
      </c>
      <c r="J673" s="468">
        <f t="shared" si="53"/>
        <v>0</v>
      </c>
      <c r="K673" s="476">
        <f t="shared" si="54"/>
        <v>0</v>
      </c>
      <c r="L673" s="348"/>
    </row>
    <row r="674" s="455" customFormat="1" ht="19.95" customHeight="1" spans="1:12">
      <c r="A674" s="455">
        <v>20899</v>
      </c>
      <c r="B674" s="469">
        <f t="shared" si="50"/>
        <v>5</v>
      </c>
      <c r="C674" s="470" t="s">
        <v>529</v>
      </c>
      <c r="D674" s="471">
        <v>992</v>
      </c>
      <c r="E674" s="471">
        <v>308.58</v>
      </c>
      <c r="F674" s="471">
        <v>701</v>
      </c>
      <c r="G674" s="471">
        <v>701</v>
      </c>
      <c r="H674" s="472">
        <f t="shared" si="51"/>
        <v>227.169615658824</v>
      </c>
      <c r="I674" s="472">
        <f t="shared" si="52"/>
        <v>100</v>
      </c>
      <c r="J674" s="468">
        <f t="shared" si="53"/>
        <v>-291</v>
      </c>
      <c r="K674" s="476">
        <f t="shared" si="54"/>
        <v>-0.293346774193548</v>
      </c>
      <c r="L674" s="348"/>
    </row>
    <row r="675" s="455" customFormat="1" ht="19.95" customHeight="1" spans="1:12">
      <c r="A675" s="455">
        <v>2089999</v>
      </c>
      <c r="B675" s="469">
        <f t="shared" si="50"/>
        <v>7</v>
      </c>
      <c r="C675" s="470" t="s">
        <v>530</v>
      </c>
      <c r="D675" s="471">
        <v>992</v>
      </c>
      <c r="E675" s="471">
        <v>308.58</v>
      </c>
      <c r="F675" s="471">
        <v>701</v>
      </c>
      <c r="G675" s="471">
        <v>701</v>
      </c>
      <c r="H675" s="472">
        <f t="shared" si="51"/>
        <v>227.169615658824</v>
      </c>
      <c r="I675" s="472">
        <f t="shared" si="52"/>
        <v>100</v>
      </c>
      <c r="J675" s="468">
        <f t="shared" si="53"/>
        <v>-291</v>
      </c>
      <c r="K675" s="476">
        <f t="shared" si="54"/>
        <v>-0.293346774193548</v>
      </c>
      <c r="L675" s="348"/>
    </row>
    <row r="676" s="455" customFormat="1" ht="19.95" customHeight="1" spans="1:12">
      <c r="A676" s="455">
        <v>210</v>
      </c>
      <c r="B676" s="469">
        <f t="shared" si="50"/>
        <v>3</v>
      </c>
      <c r="C676" s="470" t="s">
        <v>531</v>
      </c>
      <c r="D676" s="471">
        <v>44524</v>
      </c>
      <c r="E676" s="471">
        <v>50702.87</v>
      </c>
      <c r="F676" s="471">
        <v>36857</v>
      </c>
      <c r="G676" s="471">
        <v>36857</v>
      </c>
      <c r="H676" s="472">
        <f t="shared" si="51"/>
        <v>72.6921375456656</v>
      </c>
      <c r="I676" s="472">
        <f t="shared" si="52"/>
        <v>100</v>
      </c>
      <c r="J676" s="468">
        <f t="shared" si="53"/>
        <v>-7667</v>
      </c>
      <c r="K676" s="476">
        <f t="shared" si="54"/>
        <v>-0.17219926331866</v>
      </c>
      <c r="L676" s="348" t="s">
        <v>15</v>
      </c>
    </row>
    <row r="677" s="455" customFormat="1" ht="19.95" customHeight="1" spans="1:12">
      <c r="A677" s="455">
        <v>21001</v>
      </c>
      <c r="B677" s="469">
        <f t="shared" si="50"/>
        <v>5</v>
      </c>
      <c r="C677" s="470" t="s">
        <v>532</v>
      </c>
      <c r="D677" s="471">
        <v>308</v>
      </c>
      <c r="E677" s="471">
        <v>1131.38</v>
      </c>
      <c r="F677" s="471">
        <v>407</v>
      </c>
      <c r="G677" s="471">
        <v>407</v>
      </c>
      <c r="H677" s="472">
        <f t="shared" si="51"/>
        <v>35.9737665505842</v>
      </c>
      <c r="I677" s="472">
        <f t="shared" si="52"/>
        <v>100</v>
      </c>
      <c r="J677" s="468">
        <f t="shared" si="53"/>
        <v>99</v>
      </c>
      <c r="K677" s="476">
        <f t="shared" si="54"/>
        <v>0.321428571428571</v>
      </c>
      <c r="L677" s="348"/>
    </row>
    <row r="678" s="455" customFormat="1" ht="19.95" customHeight="1" spans="1:12">
      <c r="A678" s="455">
        <v>2100101</v>
      </c>
      <c r="B678" s="469">
        <f t="shared" si="50"/>
        <v>7</v>
      </c>
      <c r="C678" s="470" t="s">
        <v>54</v>
      </c>
      <c r="D678" s="471">
        <v>280</v>
      </c>
      <c r="E678" s="471">
        <v>244.84</v>
      </c>
      <c r="F678" s="471">
        <v>245</v>
      </c>
      <c r="G678" s="471">
        <v>245</v>
      </c>
      <c r="H678" s="472">
        <f t="shared" si="51"/>
        <v>100.065348799216</v>
      </c>
      <c r="I678" s="472">
        <f t="shared" si="52"/>
        <v>100</v>
      </c>
      <c r="J678" s="468">
        <f t="shared" si="53"/>
        <v>-35</v>
      </c>
      <c r="K678" s="476">
        <f t="shared" si="54"/>
        <v>-0.125</v>
      </c>
      <c r="L678" s="348"/>
    </row>
    <row r="679" s="455" customFormat="1" ht="19.95" customHeight="1" spans="1:12">
      <c r="A679" s="455">
        <v>2100102</v>
      </c>
      <c r="B679" s="469">
        <f t="shared" si="50"/>
        <v>7</v>
      </c>
      <c r="C679" s="470" t="s">
        <v>55</v>
      </c>
      <c r="D679" s="471">
        <v>28</v>
      </c>
      <c r="E679" s="471">
        <v>73.62</v>
      </c>
      <c r="F679" s="471">
        <v>70</v>
      </c>
      <c r="G679" s="471">
        <v>70</v>
      </c>
      <c r="H679" s="472">
        <f t="shared" si="51"/>
        <v>95.0828579190437</v>
      </c>
      <c r="I679" s="472">
        <f t="shared" si="52"/>
        <v>100</v>
      </c>
      <c r="J679" s="468">
        <f t="shared" si="53"/>
        <v>42</v>
      </c>
      <c r="K679" s="476">
        <f t="shared" si="54"/>
        <v>1.5</v>
      </c>
      <c r="L679" s="348"/>
    </row>
    <row r="680" s="455" customFormat="1" ht="19.95" customHeight="1" spans="1:12">
      <c r="A680" s="455">
        <v>2100103</v>
      </c>
      <c r="B680" s="469">
        <f t="shared" si="50"/>
        <v>7</v>
      </c>
      <c r="C680" s="470" t="s">
        <v>56</v>
      </c>
      <c r="D680" s="471">
        <v>0</v>
      </c>
      <c r="E680" s="471">
        <v>0</v>
      </c>
      <c r="F680" s="471">
        <v>0</v>
      </c>
      <c r="G680" s="471">
        <v>0</v>
      </c>
      <c r="H680" s="472">
        <f t="shared" si="51"/>
        <v>0</v>
      </c>
      <c r="I680" s="472">
        <f t="shared" si="52"/>
        <v>0</v>
      </c>
      <c r="J680" s="468">
        <f t="shared" si="53"/>
        <v>0</v>
      </c>
      <c r="K680" s="476">
        <f t="shared" si="54"/>
        <v>0</v>
      </c>
      <c r="L680" s="348"/>
    </row>
    <row r="681" s="455" customFormat="1" ht="19.95" customHeight="1" spans="1:12">
      <c r="A681" s="455">
        <v>2100199</v>
      </c>
      <c r="B681" s="469">
        <f t="shared" si="50"/>
        <v>7</v>
      </c>
      <c r="C681" s="470" t="s">
        <v>533</v>
      </c>
      <c r="D681" s="471">
        <v>0</v>
      </c>
      <c r="E681" s="471">
        <v>812.92</v>
      </c>
      <c r="F681" s="471">
        <v>92</v>
      </c>
      <c r="G681" s="471">
        <v>92</v>
      </c>
      <c r="H681" s="472">
        <f t="shared" si="51"/>
        <v>11.3172267873838</v>
      </c>
      <c r="I681" s="472">
        <f t="shared" si="52"/>
        <v>100</v>
      </c>
      <c r="J681" s="468">
        <f t="shared" si="53"/>
        <v>92</v>
      </c>
      <c r="K681" s="476">
        <f t="shared" si="54"/>
        <v>0</v>
      </c>
      <c r="L681" s="348"/>
    </row>
    <row r="682" s="455" customFormat="1" ht="19.95" customHeight="1" spans="1:12">
      <c r="A682" s="455">
        <v>21002</v>
      </c>
      <c r="B682" s="469">
        <f t="shared" si="50"/>
        <v>5</v>
      </c>
      <c r="C682" s="470" t="s">
        <v>534</v>
      </c>
      <c r="D682" s="471">
        <v>2408</v>
      </c>
      <c r="E682" s="471">
        <v>1830.11</v>
      </c>
      <c r="F682" s="471">
        <v>1847</v>
      </c>
      <c r="G682" s="471">
        <v>1847</v>
      </c>
      <c r="H682" s="472">
        <f t="shared" si="51"/>
        <v>100.922895345089</v>
      </c>
      <c r="I682" s="472">
        <f t="shared" si="52"/>
        <v>100</v>
      </c>
      <c r="J682" s="468">
        <f t="shared" si="53"/>
        <v>-561</v>
      </c>
      <c r="K682" s="476">
        <f t="shared" si="54"/>
        <v>-0.23297342192691</v>
      </c>
      <c r="L682" s="348"/>
    </row>
    <row r="683" s="455" customFormat="1" ht="19.95" customHeight="1" spans="1:12">
      <c r="A683" s="455">
        <v>2100201</v>
      </c>
      <c r="B683" s="469">
        <f t="shared" si="50"/>
        <v>7</v>
      </c>
      <c r="C683" s="470" t="s">
        <v>535</v>
      </c>
      <c r="D683" s="471">
        <v>2223</v>
      </c>
      <c r="E683" s="471">
        <v>1830.11</v>
      </c>
      <c r="F683" s="471">
        <v>1378</v>
      </c>
      <c r="G683" s="471">
        <v>1378</v>
      </c>
      <c r="H683" s="472">
        <f t="shared" si="51"/>
        <v>75.2960204577867</v>
      </c>
      <c r="I683" s="472">
        <f t="shared" si="52"/>
        <v>100</v>
      </c>
      <c r="J683" s="468">
        <f t="shared" si="53"/>
        <v>-845</v>
      </c>
      <c r="K683" s="476">
        <f t="shared" si="54"/>
        <v>-0.380116959064327</v>
      </c>
      <c r="L683" s="348"/>
    </row>
    <row r="684" s="455" customFormat="1" ht="19.95" customHeight="1" spans="1:12">
      <c r="A684" s="455">
        <v>2100202</v>
      </c>
      <c r="B684" s="469">
        <f t="shared" si="50"/>
        <v>7</v>
      </c>
      <c r="C684" s="470" t="s">
        <v>536</v>
      </c>
      <c r="D684" s="471">
        <v>0</v>
      </c>
      <c r="E684" s="471">
        <v>0</v>
      </c>
      <c r="F684" s="471">
        <v>0</v>
      </c>
      <c r="G684" s="471">
        <v>0</v>
      </c>
      <c r="H684" s="472">
        <f t="shared" si="51"/>
        <v>0</v>
      </c>
      <c r="I684" s="472">
        <f t="shared" si="52"/>
        <v>0</v>
      </c>
      <c r="J684" s="468">
        <f t="shared" si="53"/>
        <v>0</v>
      </c>
      <c r="K684" s="476">
        <f t="shared" si="54"/>
        <v>0</v>
      </c>
      <c r="L684" s="348"/>
    </row>
    <row r="685" s="455" customFormat="1" ht="19.95" customHeight="1" spans="1:12">
      <c r="A685" s="455">
        <v>2100203</v>
      </c>
      <c r="B685" s="469">
        <f t="shared" si="50"/>
        <v>7</v>
      </c>
      <c r="C685" s="470" t="s">
        <v>537</v>
      </c>
      <c r="D685" s="471">
        <v>0</v>
      </c>
      <c r="E685" s="471">
        <v>0</v>
      </c>
      <c r="F685" s="471">
        <v>0</v>
      </c>
      <c r="G685" s="471">
        <v>0</v>
      </c>
      <c r="H685" s="472">
        <f t="shared" si="51"/>
        <v>0</v>
      </c>
      <c r="I685" s="472">
        <f t="shared" si="52"/>
        <v>0</v>
      </c>
      <c r="J685" s="468">
        <f t="shared" si="53"/>
        <v>0</v>
      </c>
      <c r="K685" s="476">
        <f t="shared" si="54"/>
        <v>0</v>
      </c>
      <c r="L685" s="348"/>
    </row>
    <row r="686" s="455" customFormat="1" ht="19.95" customHeight="1" spans="1:12">
      <c r="A686" s="455">
        <v>2100204</v>
      </c>
      <c r="B686" s="469">
        <f t="shared" si="50"/>
        <v>7</v>
      </c>
      <c r="C686" s="470" t="s">
        <v>538</v>
      </c>
      <c r="D686" s="471">
        <v>0</v>
      </c>
      <c r="E686" s="471">
        <v>0</v>
      </c>
      <c r="F686" s="471">
        <v>0</v>
      </c>
      <c r="G686" s="471">
        <v>0</v>
      </c>
      <c r="H686" s="472">
        <f t="shared" si="51"/>
        <v>0</v>
      </c>
      <c r="I686" s="472">
        <f t="shared" si="52"/>
        <v>0</v>
      </c>
      <c r="J686" s="468">
        <f t="shared" si="53"/>
        <v>0</v>
      </c>
      <c r="K686" s="476">
        <f t="shared" si="54"/>
        <v>0</v>
      </c>
      <c r="L686" s="348"/>
    </row>
    <row r="687" s="455" customFormat="1" ht="19.95" customHeight="1" spans="1:12">
      <c r="A687" s="455">
        <v>2100205</v>
      </c>
      <c r="B687" s="469">
        <f t="shared" si="50"/>
        <v>7</v>
      </c>
      <c r="C687" s="470" t="s">
        <v>539</v>
      </c>
      <c r="D687" s="471">
        <v>0</v>
      </c>
      <c r="E687" s="471">
        <v>0</v>
      </c>
      <c r="F687" s="471">
        <v>0</v>
      </c>
      <c r="G687" s="471">
        <v>0</v>
      </c>
      <c r="H687" s="472">
        <f t="shared" si="51"/>
        <v>0</v>
      </c>
      <c r="I687" s="472">
        <f t="shared" si="52"/>
        <v>0</v>
      </c>
      <c r="J687" s="468">
        <f t="shared" si="53"/>
        <v>0</v>
      </c>
      <c r="K687" s="476">
        <f t="shared" si="54"/>
        <v>0</v>
      </c>
      <c r="L687" s="348"/>
    </row>
    <row r="688" s="455" customFormat="1" ht="19.95" customHeight="1" spans="1:12">
      <c r="A688" s="455">
        <v>2100206</v>
      </c>
      <c r="B688" s="469">
        <f t="shared" si="50"/>
        <v>7</v>
      </c>
      <c r="C688" s="470" t="s">
        <v>540</v>
      </c>
      <c r="D688" s="471">
        <v>0</v>
      </c>
      <c r="E688" s="471">
        <v>0</v>
      </c>
      <c r="F688" s="471">
        <v>0</v>
      </c>
      <c r="G688" s="471">
        <v>0</v>
      </c>
      <c r="H688" s="472">
        <f t="shared" si="51"/>
        <v>0</v>
      </c>
      <c r="I688" s="472">
        <f t="shared" si="52"/>
        <v>0</v>
      </c>
      <c r="J688" s="468">
        <f t="shared" si="53"/>
        <v>0</v>
      </c>
      <c r="K688" s="476">
        <f t="shared" si="54"/>
        <v>0</v>
      </c>
      <c r="L688" s="348"/>
    </row>
    <row r="689" s="455" customFormat="1" ht="19.95" customHeight="1" spans="1:12">
      <c r="A689" s="455">
        <v>2100207</v>
      </c>
      <c r="B689" s="469">
        <f t="shared" si="50"/>
        <v>7</v>
      </c>
      <c r="C689" s="470" t="s">
        <v>541</v>
      </c>
      <c r="D689" s="471">
        <v>0</v>
      </c>
      <c r="E689" s="471">
        <v>0</v>
      </c>
      <c r="F689" s="471">
        <v>0</v>
      </c>
      <c r="G689" s="471">
        <v>0</v>
      </c>
      <c r="H689" s="472">
        <f t="shared" si="51"/>
        <v>0</v>
      </c>
      <c r="I689" s="472">
        <f t="shared" si="52"/>
        <v>0</v>
      </c>
      <c r="J689" s="468">
        <f t="shared" si="53"/>
        <v>0</v>
      </c>
      <c r="K689" s="476">
        <f t="shared" si="54"/>
        <v>0</v>
      </c>
      <c r="L689" s="348"/>
    </row>
    <row r="690" s="455" customFormat="1" ht="19.95" customHeight="1" spans="1:12">
      <c r="A690" s="455">
        <v>2100208</v>
      </c>
      <c r="B690" s="469">
        <f t="shared" si="50"/>
        <v>7</v>
      </c>
      <c r="C690" s="470" t="s">
        <v>542</v>
      </c>
      <c r="D690" s="471">
        <v>0</v>
      </c>
      <c r="E690" s="471">
        <v>0</v>
      </c>
      <c r="F690" s="471">
        <v>0</v>
      </c>
      <c r="G690" s="471">
        <v>0</v>
      </c>
      <c r="H690" s="472">
        <f t="shared" si="51"/>
        <v>0</v>
      </c>
      <c r="I690" s="472">
        <f t="shared" si="52"/>
        <v>0</v>
      </c>
      <c r="J690" s="468">
        <f t="shared" si="53"/>
        <v>0</v>
      </c>
      <c r="K690" s="476">
        <f t="shared" si="54"/>
        <v>0</v>
      </c>
      <c r="L690" s="348"/>
    </row>
    <row r="691" s="455" customFormat="1" ht="19.95" customHeight="1" spans="1:12">
      <c r="A691" s="455">
        <v>2100209</v>
      </c>
      <c r="B691" s="469">
        <f t="shared" si="50"/>
        <v>7</v>
      </c>
      <c r="C691" s="470" t="s">
        <v>543</v>
      </c>
      <c r="D691" s="471">
        <v>0</v>
      </c>
      <c r="E691" s="471">
        <v>0</v>
      </c>
      <c r="F691" s="471">
        <v>0</v>
      </c>
      <c r="G691" s="471">
        <v>0</v>
      </c>
      <c r="H691" s="472">
        <f t="shared" si="51"/>
        <v>0</v>
      </c>
      <c r="I691" s="472">
        <f t="shared" si="52"/>
        <v>0</v>
      </c>
      <c r="J691" s="468">
        <f t="shared" si="53"/>
        <v>0</v>
      </c>
      <c r="K691" s="476">
        <f t="shared" si="54"/>
        <v>0</v>
      </c>
      <c r="L691" s="348"/>
    </row>
    <row r="692" s="455" customFormat="1" ht="19.95" customHeight="1" spans="1:12">
      <c r="A692" s="455">
        <v>2100210</v>
      </c>
      <c r="B692" s="469">
        <f t="shared" si="50"/>
        <v>7</v>
      </c>
      <c r="C692" s="470" t="s">
        <v>544</v>
      </c>
      <c r="D692" s="471">
        <v>0</v>
      </c>
      <c r="E692" s="471">
        <v>0</v>
      </c>
      <c r="F692" s="471">
        <v>0</v>
      </c>
      <c r="G692" s="471">
        <v>0</v>
      </c>
      <c r="H692" s="472">
        <f t="shared" si="51"/>
        <v>0</v>
      </c>
      <c r="I692" s="472">
        <f t="shared" si="52"/>
        <v>0</v>
      </c>
      <c r="J692" s="468">
        <f t="shared" si="53"/>
        <v>0</v>
      </c>
      <c r="K692" s="476">
        <f t="shared" si="54"/>
        <v>0</v>
      </c>
      <c r="L692" s="348"/>
    </row>
    <row r="693" s="455" customFormat="1" ht="19.95" customHeight="1" spans="1:12">
      <c r="A693" s="455">
        <v>2100211</v>
      </c>
      <c r="B693" s="469">
        <f t="shared" si="50"/>
        <v>7</v>
      </c>
      <c r="C693" s="470" t="s">
        <v>545</v>
      </c>
      <c r="D693" s="471">
        <v>0</v>
      </c>
      <c r="E693" s="471">
        <v>0</v>
      </c>
      <c r="F693" s="471">
        <v>0</v>
      </c>
      <c r="G693" s="471">
        <v>0</v>
      </c>
      <c r="H693" s="472">
        <f t="shared" si="51"/>
        <v>0</v>
      </c>
      <c r="I693" s="472">
        <f t="shared" si="52"/>
        <v>0</v>
      </c>
      <c r="J693" s="468">
        <f t="shared" si="53"/>
        <v>0</v>
      </c>
      <c r="K693" s="476">
        <f t="shared" si="54"/>
        <v>0</v>
      </c>
      <c r="L693" s="348"/>
    </row>
    <row r="694" s="455" customFormat="1" ht="19.95" customHeight="1" spans="1:12">
      <c r="A694" s="455">
        <v>2100212</v>
      </c>
      <c r="B694" s="469">
        <f t="shared" si="50"/>
        <v>7</v>
      </c>
      <c r="C694" s="470" t="s">
        <v>546</v>
      </c>
      <c r="D694" s="471">
        <v>0</v>
      </c>
      <c r="E694" s="471">
        <v>0</v>
      </c>
      <c r="F694" s="471">
        <v>0</v>
      </c>
      <c r="G694" s="471">
        <v>0</v>
      </c>
      <c r="H694" s="472">
        <f t="shared" si="51"/>
        <v>0</v>
      </c>
      <c r="I694" s="472">
        <f t="shared" si="52"/>
        <v>0</v>
      </c>
      <c r="J694" s="468">
        <f t="shared" si="53"/>
        <v>0</v>
      </c>
      <c r="K694" s="476">
        <f t="shared" si="54"/>
        <v>0</v>
      </c>
      <c r="L694" s="348"/>
    </row>
    <row r="695" s="455" customFormat="1" ht="19.95" customHeight="1" spans="1:12">
      <c r="A695" s="455">
        <v>2100213</v>
      </c>
      <c r="B695" s="469">
        <f t="shared" si="50"/>
        <v>7</v>
      </c>
      <c r="C695" s="470" t="s">
        <v>547</v>
      </c>
      <c r="D695" s="471">
        <v>0</v>
      </c>
      <c r="E695" s="471">
        <v>0</v>
      </c>
      <c r="F695" s="471">
        <v>0</v>
      </c>
      <c r="G695" s="471">
        <v>0</v>
      </c>
      <c r="H695" s="472">
        <f t="shared" si="51"/>
        <v>0</v>
      </c>
      <c r="I695" s="472">
        <f t="shared" si="52"/>
        <v>0</v>
      </c>
      <c r="J695" s="468">
        <f t="shared" si="53"/>
        <v>0</v>
      </c>
      <c r="K695" s="476">
        <f t="shared" si="54"/>
        <v>0</v>
      </c>
      <c r="L695" s="348"/>
    </row>
    <row r="696" s="455" customFormat="1" ht="19.95" customHeight="1" spans="1:12">
      <c r="A696" s="455">
        <v>2100299</v>
      </c>
      <c r="B696" s="469">
        <f t="shared" si="50"/>
        <v>7</v>
      </c>
      <c r="C696" s="470" t="s">
        <v>548</v>
      </c>
      <c r="D696" s="471">
        <v>185</v>
      </c>
      <c r="E696" s="471">
        <v>0</v>
      </c>
      <c r="F696" s="471">
        <v>469</v>
      </c>
      <c r="G696" s="471">
        <v>469</v>
      </c>
      <c r="H696" s="472">
        <f t="shared" si="51"/>
        <v>0</v>
      </c>
      <c r="I696" s="472">
        <f t="shared" si="52"/>
        <v>100</v>
      </c>
      <c r="J696" s="468">
        <f t="shared" si="53"/>
        <v>284</v>
      </c>
      <c r="K696" s="476">
        <f t="shared" si="54"/>
        <v>1.53513513513514</v>
      </c>
      <c r="L696" s="348"/>
    </row>
    <row r="697" s="455" customFormat="1" ht="19.95" customHeight="1" spans="1:12">
      <c r="A697" s="455">
        <v>21003</v>
      </c>
      <c r="B697" s="469">
        <f t="shared" si="50"/>
        <v>5</v>
      </c>
      <c r="C697" s="470" t="s">
        <v>549</v>
      </c>
      <c r="D697" s="471">
        <v>1322</v>
      </c>
      <c r="E697" s="471">
        <v>483.8</v>
      </c>
      <c r="F697" s="471">
        <v>589</v>
      </c>
      <c r="G697" s="471">
        <v>589</v>
      </c>
      <c r="H697" s="472">
        <f t="shared" si="51"/>
        <v>121.744522529971</v>
      </c>
      <c r="I697" s="472">
        <f t="shared" si="52"/>
        <v>100</v>
      </c>
      <c r="J697" s="468">
        <f t="shared" si="53"/>
        <v>-733</v>
      </c>
      <c r="K697" s="476">
        <f t="shared" si="54"/>
        <v>-0.55446293494705</v>
      </c>
      <c r="L697" s="348"/>
    </row>
    <row r="698" s="455" customFormat="1" ht="19.95" customHeight="1" spans="1:12">
      <c r="A698" s="455">
        <v>2100301</v>
      </c>
      <c r="B698" s="469">
        <f t="shared" si="50"/>
        <v>7</v>
      </c>
      <c r="C698" s="470" t="s">
        <v>550</v>
      </c>
      <c r="D698" s="471">
        <v>723</v>
      </c>
      <c r="E698" s="471">
        <v>219.6</v>
      </c>
      <c r="F698" s="471">
        <v>69</v>
      </c>
      <c r="G698" s="471">
        <v>69</v>
      </c>
      <c r="H698" s="472">
        <f t="shared" si="51"/>
        <v>31.4207650273224</v>
      </c>
      <c r="I698" s="472">
        <f t="shared" si="52"/>
        <v>100</v>
      </c>
      <c r="J698" s="468">
        <f t="shared" si="53"/>
        <v>-654</v>
      </c>
      <c r="K698" s="476">
        <f t="shared" si="54"/>
        <v>-0.904564315352697</v>
      </c>
      <c r="L698" s="348"/>
    </row>
    <row r="699" s="455" customFormat="1" ht="19.95" customHeight="1" spans="1:12">
      <c r="A699" s="455">
        <v>2100302</v>
      </c>
      <c r="B699" s="469">
        <f t="shared" si="50"/>
        <v>7</v>
      </c>
      <c r="C699" s="470" t="s">
        <v>551</v>
      </c>
      <c r="D699" s="471">
        <v>-126</v>
      </c>
      <c r="E699" s="471">
        <v>0</v>
      </c>
      <c r="F699" s="471">
        <v>0</v>
      </c>
      <c r="G699" s="471">
        <v>0</v>
      </c>
      <c r="H699" s="472">
        <f t="shared" si="51"/>
        <v>0</v>
      </c>
      <c r="I699" s="472">
        <f t="shared" si="52"/>
        <v>0</v>
      </c>
      <c r="J699" s="468">
        <f t="shared" si="53"/>
        <v>126</v>
      </c>
      <c r="K699" s="476">
        <f t="shared" si="54"/>
        <v>-1</v>
      </c>
      <c r="L699" s="348"/>
    </row>
    <row r="700" s="455" customFormat="1" ht="19.95" customHeight="1" spans="1:12">
      <c r="A700" s="455">
        <v>2100399</v>
      </c>
      <c r="B700" s="469">
        <f t="shared" si="50"/>
        <v>7</v>
      </c>
      <c r="C700" s="470" t="s">
        <v>552</v>
      </c>
      <c r="D700" s="471">
        <v>725</v>
      </c>
      <c r="E700" s="471">
        <v>264.2</v>
      </c>
      <c r="F700" s="471">
        <v>520</v>
      </c>
      <c r="G700" s="471">
        <v>520</v>
      </c>
      <c r="H700" s="472">
        <f t="shared" si="51"/>
        <v>196.820590461771</v>
      </c>
      <c r="I700" s="472">
        <f t="shared" si="52"/>
        <v>100</v>
      </c>
      <c r="J700" s="468">
        <f t="shared" si="53"/>
        <v>-205</v>
      </c>
      <c r="K700" s="476">
        <f t="shared" si="54"/>
        <v>-0.282758620689655</v>
      </c>
      <c r="L700" s="348"/>
    </row>
    <row r="701" s="455" customFormat="1" ht="19.95" customHeight="1" spans="1:12">
      <c r="A701" s="455">
        <v>21004</v>
      </c>
      <c r="B701" s="469">
        <f t="shared" si="50"/>
        <v>5</v>
      </c>
      <c r="C701" s="470" t="s">
        <v>553</v>
      </c>
      <c r="D701" s="471">
        <v>31902</v>
      </c>
      <c r="E701" s="471">
        <v>31897.56</v>
      </c>
      <c r="F701" s="471">
        <v>26236</v>
      </c>
      <c r="G701" s="471">
        <v>26236</v>
      </c>
      <c r="H701" s="472">
        <f t="shared" si="51"/>
        <v>82.2508053907572</v>
      </c>
      <c r="I701" s="472">
        <f t="shared" si="52"/>
        <v>100</v>
      </c>
      <c r="J701" s="468">
        <f t="shared" si="53"/>
        <v>-5666</v>
      </c>
      <c r="K701" s="476">
        <f t="shared" si="54"/>
        <v>-0.177606419660209</v>
      </c>
      <c r="L701" s="348"/>
    </row>
    <row r="702" s="455" customFormat="1" ht="19.95" customHeight="1" spans="1:12">
      <c r="A702" s="455">
        <v>2100401</v>
      </c>
      <c r="B702" s="469">
        <f t="shared" si="50"/>
        <v>7</v>
      </c>
      <c r="C702" s="470" t="s">
        <v>554</v>
      </c>
      <c r="D702" s="471">
        <v>1700</v>
      </c>
      <c r="E702" s="471">
        <v>1658.32</v>
      </c>
      <c r="F702" s="471">
        <v>1590</v>
      </c>
      <c r="G702" s="471">
        <v>1590</v>
      </c>
      <c r="H702" s="472">
        <f t="shared" si="51"/>
        <v>95.8801678807468</v>
      </c>
      <c r="I702" s="472">
        <f t="shared" si="52"/>
        <v>100</v>
      </c>
      <c r="J702" s="468">
        <f t="shared" si="53"/>
        <v>-110</v>
      </c>
      <c r="K702" s="476">
        <f t="shared" si="54"/>
        <v>-0.0647058823529412</v>
      </c>
      <c r="L702" s="348"/>
    </row>
    <row r="703" s="455" customFormat="1" ht="19.95" customHeight="1" spans="1:12">
      <c r="A703" s="455">
        <v>2100402</v>
      </c>
      <c r="B703" s="469">
        <f t="shared" si="50"/>
        <v>7</v>
      </c>
      <c r="C703" s="470" t="s">
        <v>555</v>
      </c>
      <c r="D703" s="471">
        <v>503</v>
      </c>
      <c r="E703" s="471">
        <v>503.23</v>
      </c>
      <c r="F703" s="471">
        <v>443</v>
      </c>
      <c r="G703" s="471">
        <v>443</v>
      </c>
      <c r="H703" s="472">
        <f t="shared" si="51"/>
        <v>88.0313176877372</v>
      </c>
      <c r="I703" s="472">
        <f t="shared" si="52"/>
        <v>100</v>
      </c>
      <c r="J703" s="468">
        <f t="shared" si="53"/>
        <v>-60</v>
      </c>
      <c r="K703" s="476">
        <f t="shared" si="54"/>
        <v>-0.119284294234592</v>
      </c>
      <c r="L703" s="348"/>
    </row>
    <row r="704" s="455" customFormat="1" ht="19.95" customHeight="1" spans="1:12">
      <c r="A704" s="455">
        <v>2100403</v>
      </c>
      <c r="B704" s="469">
        <f t="shared" si="50"/>
        <v>7</v>
      </c>
      <c r="C704" s="470" t="s">
        <v>556</v>
      </c>
      <c r="D704" s="471">
        <v>5</v>
      </c>
      <c r="E704" s="471">
        <v>875.71</v>
      </c>
      <c r="F704" s="471">
        <v>703</v>
      </c>
      <c r="G704" s="471">
        <v>703</v>
      </c>
      <c r="H704" s="472">
        <f t="shared" si="51"/>
        <v>80.2777175092211</v>
      </c>
      <c r="I704" s="472">
        <f t="shared" si="52"/>
        <v>100</v>
      </c>
      <c r="J704" s="468">
        <f t="shared" si="53"/>
        <v>698</v>
      </c>
      <c r="K704" s="476">
        <f t="shared" si="54"/>
        <v>139.6</v>
      </c>
      <c r="L704" s="348"/>
    </row>
    <row r="705" s="455" customFormat="1" ht="19.95" customHeight="1" spans="1:12">
      <c r="A705" s="455">
        <v>2100404</v>
      </c>
      <c r="B705" s="469">
        <f t="shared" si="50"/>
        <v>7</v>
      </c>
      <c r="C705" s="470" t="s">
        <v>557</v>
      </c>
      <c r="D705" s="471">
        <v>0</v>
      </c>
      <c r="E705" s="471">
        <v>0</v>
      </c>
      <c r="F705" s="471">
        <v>0</v>
      </c>
      <c r="G705" s="471">
        <v>0</v>
      </c>
      <c r="H705" s="472">
        <f t="shared" si="51"/>
        <v>0</v>
      </c>
      <c r="I705" s="472">
        <f t="shared" si="52"/>
        <v>0</v>
      </c>
      <c r="J705" s="468">
        <f t="shared" si="53"/>
        <v>0</v>
      </c>
      <c r="K705" s="476">
        <f t="shared" si="54"/>
        <v>0</v>
      </c>
      <c r="L705" s="348"/>
    </row>
    <row r="706" s="455" customFormat="1" ht="19.95" customHeight="1" spans="1:12">
      <c r="A706" s="455">
        <v>2100405</v>
      </c>
      <c r="B706" s="469">
        <f t="shared" si="50"/>
        <v>7</v>
      </c>
      <c r="C706" s="470" t="s">
        <v>558</v>
      </c>
      <c r="D706" s="471">
        <v>0</v>
      </c>
      <c r="E706" s="471">
        <v>0</v>
      </c>
      <c r="F706" s="471">
        <v>0</v>
      </c>
      <c r="G706" s="471">
        <v>0</v>
      </c>
      <c r="H706" s="472">
        <f t="shared" si="51"/>
        <v>0</v>
      </c>
      <c r="I706" s="472">
        <f t="shared" si="52"/>
        <v>0</v>
      </c>
      <c r="J706" s="468">
        <f t="shared" si="53"/>
        <v>0</v>
      </c>
      <c r="K706" s="476">
        <f t="shared" si="54"/>
        <v>0</v>
      </c>
      <c r="L706" s="348"/>
    </row>
    <row r="707" s="455" customFormat="1" ht="19.95" customHeight="1" spans="1:12">
      <c r="A707" s="455">
        <v>2100406</v>
      </c>
      <c r="B707" s="469">
        <f t="shared" si="50"/>
        <v>7</v>
      </c>
      <c r="C707" s="470" t="s">
        <v>559</v>
      </c>
      <c r="D707" s="471">
        <v>0</v>
      </c>
      <c r="E707" s="471">
        <v>0</v>
      </c>
      <c r="F707" s="471">
        <v>0</v>
      </c>
      <c r="G707" s="471">
        <v>0</v>
      </c>
      <c r="H707" s="472">
        <f t="shared" si="51"/>
        <v>0</v>
      </c>
      <c r="I707" s="472">
        <f t="shared" si="52"/>
        <v>0</v>
      </c>
      <c r="J707" s="468">
        <f t="shared" si="53"/>
        <v>0</v>
      </c>
      <c r="K707" s="476">
        <f t="shared" si="54"/>
        <v>0</v>
      </c>
      <c r="L707" s="348"/>
    </row>
    <row r="708" s="455" customFormat="1" ht="19.95" customHeight="1" spans="1:12">
      <c r="A708" s="455">
        <v>2100407</v>
      </c>
      <c r="B708" s="469">
        <f t="shared" si="50"/>
        <v>7</v>
      </c>
      <c r="C708" s="470" t="s">
        <v>560</v>
      </c>
      <c r="D708" s="471">
        <v>996</v>
      </c>
      <c r="E708" s="471">
        <v>218.01</v>
      </c>
      <c r="F708" s="471">
        <v>0</v>
      </c>
      <c r="G708" s="471">
        <v>0</v>
      </c>
      <c r="H708" s="472">
        <f t="shared" si="51"/>
        <v>0</v>
      </c>
      <c r="I708" s="472">
        <f t="shared" si="52"/>
        <v>0</v>
      </c>
      <c r="J708" s="468">
        <f t="shared" si="53"/>
        <v>-996</v>
      </c>
      <c r="K708" s="476">
        <f t="shared" si="54"/>
        <v>-1</v>
      </c>
      <c r="L708" s="348"/>
    </row>
    <row r="709" s="455" customFormat="1" ht="19.95" customHeight="1" spans="1:12">
      <c r="A709" s="455">
        <v>2100408</v>
      </c>
      <c r="B709" s="469">
        <f t="shared" si="50"/>
        <v>7</v>
      </c>
      <c r="C709" s="470" t="s">
        <v>561</v>
      </c>
      <c r="D709" s="471">
        <v>5606</v>
      </c>
      <c r="E709" s="471">
        <v>6818</v>
      </c>
      <c r="F709" s="471">
        <v>6295</v>
      </c>
      <c r="G709" s="471">
        <v>6295</v>
      </c>
      <c r="H709" s="472">
        <f t="shared" si="51"/>
        <v>92.3291287767674</v>
      </c>
      <c r="I709" s="472">
        <f t="shared" si="52"/>
        <v>100</v>
      </c>
      <c r="J709" s="468">
        <f t="shared" si="53"/>
        <v>689</v>
      </c>
      <c r="K709" s="476">
        <f t="shared" si="54"/>
        <v>0.122904031394934</v>
      </c>
      <c r="L709" s="348"/>
    </row>
    <row r="710" s="455" customFormat="1" ht="19.95" customHeight="1" spans="1:12">
      <c r="A710" s="455">
        <v>2100409</v>
      </c>
      <c r="B710" s="469">
        <f t="shared" ref="B710:B773" si="55">LEN(A710)</f>
        <v>7</v>
      </c>
      <c r="C710" s="470" t="s">
        <v>562</v>
      </c>
      <c r="D710" s="471">
        <v>21837</v>
      </c>
      <c r="E710" s="471">
        <v>20957.39</v>
      </c>
      <c r="F710" s="471">
        <v>16499</v>
      </c>
      <c r="G710" s="471">
        <v>16499</v>
      </c>
      <c r="H710" s="472">
        <f t="shared" ref="H710:H773" si="56">IFERROR(G710/E710%,0)</f>
        <v>78.7264062939135</v>
      </c>
      <c r="I710" s="472">
        <f t="shared" ref="I710:I773" si="57">IFERROR(G710/F710%,0)</f>
        <v>100</v>
      </c>
      <c r="J710" s="468">
        <f t="shared" ref="J710:J773" si="58">IFERROR(G710-D710,0)</f>
        <v>-5338</v>
      </c>
      <c r="K710" s="476">
        <f t="shared" ref="K710:K773" si="59">IFERROR(J710/D710*100%,0)</f>
        <v>-0.244447497366854</v>
      </c>
      <c r="L710" s="348"/>
    </row>
    <row r="711" s="455" customFormat="1" ht="19.95" customHeight="1" spans="1:12">
      <c r="A711" s="455">
        <v>2100410</v>
      </c>
      <c r="B711" s="469">
        <f t="shared" si="55"/>
        <v>7</v>
      </c>
      <c r="C711" s="470" t="s">
        <v>563</v>
      </c>
      <c r="D711" s="471">
        <v>0</v>
      </c>
      <c r="E711" s="471">
        <v>0</v>
      </c>
      <c r="F711" s="471">
        <v>3</v>
      </c>
      <c r="G711" s="471">
        <v>3</v>
      </c>
      <c r="H711" s="472">
        <f t="shared" si="56"/>
        <v>0</v>
      </c>
      <c r="I711" s="472">
        <f t="shared" si="57"/>
        <v>100</v>
      </c>
      <c r="J711" s="468">
        <f t="shared" si="58"/>
        <v>3</v>
      </c>
      <c r="K711" s="476">
        <f t="shared" si="59"/>
        <v>0</v>
      </c>
      <c r="L711" s="348"/>
    </row>
    <row r="712" s="455" customFormat="1" ht="19.95" customHeight="1" spans="1:12">
      <c r="A712" s="455">
        <v>2100499</v>
      </c>
      <c r="B712" s="469">
        <f t="shared" si="55"/>
        <v>7</v>
      </c>
      <c r="C712" s="470" t="s">
        <v>564</v>
      </c>
      <c r="D712" s="471">
        <v>1255</v>
      </c>
      <c r="E712" s="471">
        <v>866.9</v>
      </c>
      <c r="F712" s="471">
        <v>703</v>
      </c>
      <c r="G712" s="471">
        <v>703</v>
      </c>
      <c r="H712" s="472">
        <f t="shared" si="56"/>
        <v>81.093551736071</v>
      </c>
      <c r="I712" s="472">
        <f t="shared" si="57"/>
        <v>100</v>
      </c>
      <c r="J712" s="468">
        <f t="shared" si="58"/>
        <v>-552</v>
      </c>
      <c r="K712" s="476">
        <f t="shared" si="59"/>
        <v>-0.439840637450199</v>
      </c>
      <c r="L712" s="348"/>
    </row>
    <row r="713" s="455" customFormat="1" ht="19.95" customHeight="1" spans="1:12">
      <c r="A713" s="455">
        <v>21006</v>
      </c>
      <c r="B713" s="469">
        <f t="shared" si="55"/>
        <v>5</v>
      </c>
      <c r="C713" s="470" t="s">
        <v>565</v>
      </c>
      <c r="D713" s="471">
        <v>54</v>
      </c>
      <c r="E713" s="471">
        <v>0</v>
      </c>
      <c r="F713" s="471">
        <v>17</v>
      </c>
      <c r="G713" s="471">
        <v>17</v>
      </c>
      <c r="H713" s="472">
        <f t="shared" si="56"/>
        <v>0</v>
      </c>
      <c r="I713" s="472">
        <f t="shared" si="57"/>
        <v>100</v>
      </c>
      <c r="J713" s="468">
        <f t="shared" si="58"/>
        <v>-37</v>
      </c>
      <c r="K713" s="476">
        <f t="shared" si="59"/>
        <v>-0.685185185185185</v>
      </c>
      <c r="L713" s="348"/>
    </row>
    <row r="714" s="455" customFormat="1" ht="19.95" customHeight="1" spans="1:12">
      <c r="A714" s="455">
        <v>2100601</v>
      </c>
      <c r="B714" s="469">
        <f t="shared" si="55"/>
        <v>7</v>
      </c>
      <c r="C714" s="470" t="s">
        <v>566</v>
      </c>
      <c r="D714" s="471">
        <v>54</v>
      </c>
      <c r="E714" s="471">
        <v>0</v>
      </c>
      <c r="F714" s="471">
        <v>17</v>
      </c>
      <c r="G714" s="471">
        <v>17</v>
      </c>
      <c r="H714" s="472">
        <f t="shared" si="56"/>
        <v>0</v>
      </c>
      <c r="I714" s="472">
        <f t="shared" si="57"/>
        <v>100</v>
      </c>
      <c r="J714" s="468">
        <f t="shared" si="58"/>
        <v>-37</v>
      </c>
      <c r="K714" s="476">
        <f t="shared" si="59"/>
        <v>-0.685185185185185</v>
      </c>
      <c r="L714" s="348"/>
    </row>
    <row r="715" s="455" customFormat="1" ht="19.95" customHeight="1" spans="1:12">
      <c r="A715" s="455">
        <v>2100699</v>
      </c>
      <c r="B715" s="469">
        <f t="shared" si="55"/>
        <v>7</v>
      </c>
      <c r="C715" s="470" t="s">
        <v>567</v>
      </c>
      <c r="D715" s="471">
        <v>0</v>
      </c>
      <c r="E715" s="471">
        <v>0</v>
      </c>
      <c r="F715" s="471">
        <v>0</v>
      </c>
      <c r="G715" s="471">
        <v>0</v>
      </c>
      <c r="H715" s="472">
        <f t="shared" si="56"/>
        <v>0</v>
      </c>
      <c r="I715" s="472">
        <f t="shared" si="57"/>
        <v>0</v>
      </c>
      <c r="J715" s="468">
        <f t="shared" si="58"/>
        <v>0</v>
      </c>
      <c r="K715" s="476">
        <f t="shared" si="59"/>
        <v>0</v>
      </c>
      <c r="L715" s="348"/>
    </row>
    <row r="716" s="455" customFormat="1" ht="19.95" customHeight="1" spans="1:12">
      <c r="A716" s="455">
        <v>21007</v>
      </c>
      <c r="B716" s="469">
        <f t="shared" si="55"/>
        <v>5</v>
      </c>
      <c r="C716" s="470" t="s">
        <v>568</v>
      </c>
      <c r="D716" s="471">
        <v>2707</v>
      </c>
      <c r="E716" s="471">
        <v>3599.31</v>
      </c>
      <c r="F716" s="471">
        <v>1161</v>
      </c>
      <c r="G716" s="471">
        <v>1161</v>
      </c>
      <c r="H716" s="472">
        <f t="shared" si="56"/>
        <v>32.2561824349667</v>
      </c>
      <c r="I716" s="472">
        <f t="shared" si="57"/>
        <v>100</v>
      </c>
      <c r="J716" s="468">
        <f t="shared" si="58"/>
        <v>-1546</v>
      </c>
      <c r="K716" s="476">
        <f t="shared" si="59"/>
        <v>-0.571111932028075</v>
      </c>
      <c r="L716" s="348"/>
    </row>
    <row r="717" s="455" customFormat="1" ht="19.95" customHeight="1" spans="1:12">
      <c r="A717" s="455">
        <v>2100716</v>
      </c>
      <c r="B717" s="469">
        <f t="shared" si="55"/>
        <v>7</v>
      </c>
      <c r="C717" s="470" t="s">
        <v>569</v>
      </c>
      <c r="D717" s="471">
        <v>14</v>
      </c>
      <c r="E717" s="471">
        <v>0.05</v>
      </c>
      <c r="F717" s="471">
        <v>3</v>
      </c>
      <c r="G717" s="471">
        <v>3</v>
      </c>
      <c r="H717" s="472">
        <f t="shared" si="56"/>
        <v>6000</v>
      </c>
      <c r="I717" s="472">
        <f t="shared" si="57"/>
        <v>100</v>
      </c>
      <c r="J717" s="468">
        <f t="shared" si="58"/>
        <v>-11</v>
      </c>
      <c r="K717" s="476">
        <f t="shared" si="59"/>
        <v>-0.785714285714286</v>
      </c>
      <c r="L717" s="348"/>
    </row>
    <row r="718" s="455" customFormat="1" ht="19.95" customHeight="1" spans="1:12">
      <c r="A718" s="455">
        <v>2100717</v>
      </c>
      <c r="B718" s="469">
        <f t="shared" si="55"/>
        <v>7</v>
      </c>
      <c r="C718" s="470" t="s">
        <v>570</v>
      </c>
      <c r="D718" s="471">
        <v>2693</v>
      </c>
      <c r="E718" s="471">
        <v>3599.26</v>
      </c>
      <c r="F718" s="471">
        <v>1158</v>
      </c>
      <c r="G718" s="471">
        <v>1158</v>
      </c>
      <c r="H718" s="472">
        <f t="shared" si="56"/>
        <v>32.1732800631241</v>
      </c>
      <c r="I718" s="472">
        <f t="shared" si="57"/>
        <v>100</v>
      </c>
      <c r="J718" s="468">
        <f t="shared" si="58"/>
        <v>-1535</v>
      </c>
      <c r="K718" s="476">
        <f t="shared" si="59"/>
        <v>-0.569996286669142</v>
      </c>
      <c r="L718" s="348"/>
    </row>
    <row r="719" s="455" customFormat="1" ht="19.95" customHeight="1" spans="1:12">
      <c r="A719" s="455">
        <v>2100799</v>
      </c>
      <c r="B719" s="469">
        <f t="shared" si="55"/>
        <v>7</v>
      </c>
      <c r="C719" s="470" t="s">
        <v>571</v>
      </c>
      <c r="D719" s="471">
        <v>0</v>
      </c>
      <c r="E719" s="471">
        <v>0</v>
      </c>
      <c r="F719" s="471">
        <v>0</v>
      </c>
      <c r="G719" s="471">
        <v>0</v>
      </c>
      <c r="H719" s="472">
        <f t="shared" si="56"/>
        <v>0</v>
      </c>
      <c r="I719" s="472">
        <f t="shared" si="57"/>
        <v>0</v>
      </c>
      <c r="J719" s="468">
        <f t="shared" si="58"/>
        <v>0</v>
      </c>
      <c r="K719" s="476">
        <f t="shared" si="59"/>
        <v>0</v>
      </c>
      <c r="L719" s="348"/>
    </row>
    <row r="720" s="455" customFormat="1" ht="19.95" customHeight="1" spans="1:12">
      <c r="A720" s="455">
        <v>21011</v>
      </c>
      <c r="B720" s="469">
        <f t="shared" si="55"/>
        <v>5</v>
      </c>
      <c r="C720" s="470" t="s">
        <v>572</v>
      </c>
      <c r="D720" s="471">
        <v>5817</v>
      </c>
      <c r="E720" s="471">
        <v>7186.71</v>
      </c>
      <c r="F720" s="471">
        <v>3510</v>
      </c>
      <c r="G720" s="471">
        <v>3510</v>
      </c>
      <c r="H720" s="472">
        <f t="shared" si="56"/>
        <v>48.8401507783116</v>
      </c>
      <c r="I720" s="472">
        <f t="shared" si="57"/>
        <v>100</v>
      </c>
      <c r="J720" s="468">
        <f t="shared" si="58"/>
        <v>-2307</v>
      </c>
      <c r="K720" s="476">
        <f t="shared" si="59"/>
        <v>-0.396596183599794</v>
      </c>
      <c r="L720" s="348"/>
    </row>
    <row r="721" s="455" customFormat="1" ht="19.95" customHeight="1" spans="1:12">
      <c r="A721" s="455">
        <v>2101101</v>
      </c>
      <c r="B721" s="469">
        <f t="shared" si="55"/>
        <v>7</v>
      </c>
      <c r="C721" s="470" t="s">
        <v>573</v>
      </c>
      <c r="D721" s="471">
        <v>2631</v>
      </c>
      <c r="E721" s="471">
        <v>3401.66</v>
      </c>
      <c r="F721" s="471">
        <v>2115</v>
      </c>
      <c r="G721" s="471">
        <v>2115</v>
      </c>
      <c r="H721" s="472">
        <f t="shared" si="56"/>
        <v>62.1755260666851</v>
      </c>
      <c r="I721" s="472">
        <f t="shared" si="57"/>
        <v>100</v>
      </c>
      <c r="J721" s="468">
        <f t="shared" si="58"/>
        <v>-516</v>
      </c>
      <c r="K721" s="476">
        <f t="shared" si="59"/>
        <v>-0.19612314709236</v>
      </c>
      <c r="L721" s="348"/>
    </row>
    <row r="722" s="455" customFormat="1" ht="19.95" customHeight="1" spans="1:12">
      <c r="A722" s="455">
        <v>2101102</v>
      </c>
      <c r="B722" s="469">
        <f t="shared" si="55"/>
        <v>7</v>
      </c>
      <c r="C722" s="470" t="s">
        <v>574</v>
      </c>
      <c r="D722" s="471">
        <v>2805</v>
      </c>
      <c r="E722" s="471">
        <v>3152.51</v>
      </c>
      <c r="F722" s="471">
        <v>955</v>
      </c>
      <c r="G722" s="471">
        <v>955</v>
      </c>
      <c r="H722" s="472">
        <f t="shared" si="56"/>
        <v>30.2933218292725</v>
      </c>
      <c r="I722" s="472">
        <f t="shared" si="57"/>
        <v>100</v>
      </c>
      <c r="J722" s="468">
        <f t="shared" si="58"/>
        <v>-1850</v>
      </c>
      <c r="K722" s="476">
        <f t="shared" si="59"/>
        <v>-0.659536541889483</v>
      </c>
      <c r="L722" s="348"/>
    </row>
    <row r="723" s="455" customFormat="1" ht="19.95" customHeight="1" spans="1:12">
      <c r="A723" s="455">
        <v>2101103</v>
      </c>
      <c r="B723" s="469">
        <f t="shared" si="55"/>
        <v>7</v>
      </c>
      <c r="C723" s="470" t="s">
        <v>575</v>
      </c>
      <c r="D723" s="471">
        <v>149</v>
      </c>
      <c r="E723" s="471">
        <v>413.63</v>
      </c>
      <c r="F723" s="471">
        <v>1</v>
      </c>
      <c r="G723" s="471">
        <v>1</v>
      </c>
      <c r="H723" s="472">
        <f t="shared" si="56"/>
        <v>0.241761961173029</v>
      </c>
      <c r="I723" s="472">
        <f t="shared" si="57"/>
        <v>100</v>
      </c>
      <c r="J723" s="468">
        <f t="shared" si="58"/>
        <v>-148</v>
      </c>
      <c r="K723" s="476">
        <f t="shared" si="59"/>
        <v>-0.993288590604027</v>
      </c>
      <c r="L723" s="348"/>
    </row>
    <row r="724" s="455" customFormat="1" ht="19.95" customHeight="1" spans="1:12">
      <c r="A724" s="455">
        <v>2101199</v>
      </c>
      <c r="B724" s="469">
        <f t="shared" si="55"/>
        <v>7</v>
      </c>
      <c r="C724" s="470" t="s">
        <v>576</v>
      </c>
      <c r="D724" s="471">
        <v>232</v>
      </c>
      <c r="E724" s="471">
        <v>218.91</v>
      </c>
      <c r="F724" s="471">
        <v>439</v>
      </c>
      <c r="G724" s="471">
        <v>439</v>
      </c>
      <c r="H724" s="472">
        <f t="shared" si="56"/>
        <v>200.539034306336</v>
      </c>
      <c r="I724" s="472">
        <f t="shared" si="57"/>
        <v>100</v>
      </c>
      <c r="J724" s="468">
        <f t="shared" si="58"/>
        <v>207</v>
      </c>
      <c r="K724" s="476">
        <f t="shared" si="59"/>
        <v>0.892241379310345</v>
      </c>
      <c r="L724" s="348"/>
    </row>
    <row r="725" s="455" customFormat="1" ht="19.95" customHeight="1" spans="1:12">
      <c r="A725" s="455">
        <v>21012</v>
      </c>
      <c r="B725" s="469">
        <f t="shared" si="55"/>
        <v>5</v>
      </c>
      <c r="C725" s="470" t="s">
        <v>577</v>
      </c>
      <c r="D725" s="471">
        <v>-181</v>
      </c>
      <c r="E725" s="471">
        <v>4500</v>
      </c>
      <c r="F725" s="471">
        <v>2900</v>
      </c>
      <c r="G725" s="471">
        <v>2900</v>
      </c>
      <c r="H725" s="472">
        <f t="shared" si="56"/>
        <v>64.4444444444444</v>
      </c>
      <c r="I725" s="472">
        <f t="shared" si="57"/>
        <v>100</v>
      </c>
      <c r="J725" s="468">
        <f t="shared" si="58"/>
        <v>3081</v>
      </c>
      <c r="K725" s="476">
        <f t="shared" si="59"/>
        <v>-17.0220994475138</v>
      </c>
      <c r="L725" s="348"/>
    </row>
    <row r="726" s="455" customFormat="1" ht="19.95" customHeight="1" spans="1:12">
      <c r="A726" s="455">
        <v>2101201</v>
      </c>
      <c r="B726" s="469">
        <f t="shared" si="55"/>
        <v>7</v>
      </c>
      <c r="C726" s="470" t="s">
        <v>578</v>
      </c>
      <c r="D726" s="471">
        <v>0</v>
      </c>
      <c r="E726" s="471">
        <v>0</v>
      </c>
      <c r="F726" s="471">
        <v>0</v>
      </c>
      <c r="G726" s="471">
        <v>0</v>
      </c>
      <c r="H726" s="472">
        <f t="shared" si="56"/>
        <v>0</v>
      </c>
      <c r="I726" s="472">
        <f t="shared" si="57"/>
        <v>0</v>
      </c>
      <c r="J726" s="468">
        <f t="shared" si="58"/>
        <v>0</v>
      </c>
      <c r="K726" s="476">
        <f t="shared" si="59"/>
        <v>0</v>
      </c>
      <c r="L726" s="348"/>
    </row>
    <row r="727" s="455" customFormat="1" ht="19.95" customHeight="1" spans="1:12">
      <c r="A727" s="455">
        <v>2101202</v>
      </c>
      <c r="B727" s="469">
        <f t="shared" si="55"/>
        <v>7</v>
      </c>
      <c r="C727" s="470" t="s">
        <v>579</v>
      </c>
      <c r="D727" s="471">
        <v>-181</v>
      </c>
      <c r="E727" s="471">
        <v>4500</v>
      </c>
      <c r="F727" s="471">
        <v>2900</v>
      </c>
      <c r="G727" s="471">
        <v>2900</v>
      </c>
      <c r="H727" s="472">
        <f t="shared" si="56"/>
        <v>64.4444444444444</v>
      </c>
      <c r="I727" s="472">
        <f t="shared" si="57"/>
        <v>100</v>
      </c>
      <c r="J727" s="468">
        <f t="shared" si="58"/>
        <v>3081</v>
      </c>
      <c r="K727" s="476">
        <f t="shared" si="59"/>
        <v>-17.0220994475138</v>
      </c>
      <c r="L727" s="348"/>
    </row>
    <row r="728" s="455" customFormat="1" ht="19.95" customHeight="1" spans="1:12">
      <c r="A728" s="455">
        <v>2101299</v>
      </c>
      <c r="B728" s="469">
        <f t="shared" si="55"/>
        <v>7</v>
      </c>
      <c r="C728" s="470" t="s">
        <v>580</v>
      </c>
      <c r="D728" s="471">
        <v>0</v>
      </c>
      <c r="E728" s="471">
        <v>0</v>
      </c>
      <c r="F728" s="471">
        <v>0</v>
      </c>
      <c r="G728" s="471">
        <v>0</v>
      </c>
      <c r="H728" s="472">
        <f t="shared" si="56"/>
        <v>0</v>
      </c>
      <c r="I728" s="472">
        <f t="shared" si="57"/>
        <v>0</v>
      </c>
      <c r="J728" s="468">
        <f t="shared" si="58"/>
        <v>0</v>
      </c>
      <c r="K728" s="476">
        <f t="shared" si="59"/>
        <v>0</v>
      </c>
      <c r="L728" s="348"/>
    </row>
    <row r="729" s="455" customFormat="1" ht="19.95" customHeight="1" spans="1:12">
      <c r="A729" s="455">
        <v>21013</v>
      </c>
      <c r="B729" s="469">
        <f t="shared" si="55"/>
        <v>5</v>
      </c>
      <c r="C729" s="470" t="s">
        <v>581</v>
      </c>
      <c r="D729" s="471">
        <v>72</v>
      </c>
      <c r="E729" s="471">
        <v>0</v>
      </c>
      <c r="F729" s="471">
        <v>98</v>
      </c>
      <c r="G729" s="471">
        <v>98</v>
      </c>
      <c r="H729" s="472">
        <f t="shared" si="56"/>
        <v>0</v>
      </c>
      <c r="I729" s="472">
        <f t="shared" si="57"/>
        <v>100</v>
      </c>
      <c r="J729" s="468">
        <f t="shared" si="58"/>
        <v>26</v>
      </c>
      <c r="K729" s="476">
        <f t="shared" si="59"/>
        <v>0.361111111111111</v>
      </c>
      <c r="L729" s="348"/>
    </row>
    <row r="730" s="455" customFormat="1" ht="19.95" customHeight="1" spans="1:12">
      <c r="A730" s="455">
        <v>2101301</v>
      </c>
      <c r="B730" s="469">
        <f t="shared" si="55"/>
        <v>7</v>
      </c>
      <c r="C730" s="470" t="s">
        <v>582</v>
      </c>
      <c r="D730" s="471">
        <v>72</v>
      </c>
      <c r="E730" s="471">
        <v>0</v>
      </c>
      <c r="F730" s="471">
        <v>98</v>
      </c>
      <c r="G730" s="471">
        <v>98</v>
      </c>
      <c r="H730" s="472">
        <f t="shared" si="56"/>
        <v>0</v>
      </c>
      <c r="I730" s="472">
        <f t="shared" si="57"/>
        <v>100</v>
      </c>
      <c r="J730" s="468">
        <f t="shared" si="58"/>
        <v>26</v>
      </c>
      <c r="K730" s="476">
        <f t="shared" si="59"/>
        <v>0.361111111111111</v>
      </c>
      <c r="L730" s="348"/>
    </row>
    <row r="731" s="455" customFormat="1" ht="19.95" customHeight="1" spans="1:12">
      <c r="A731" s="455">
        <v>2101302</v>
      </c>
      <c r="B731" s="469">
        <f t="shared" si="55"/>
        <v>7</v>
      </c>
      <c r="C731" s="470" t="s">
        <v>583</v>
      </c>
      <c r="D731" s="471">
        <v>0</v>
      </c>
      <c r="E731" s="471">
        <v>0</v>
      </c>
      <c r="F731" s="471">
        <v>0</v>
      </c>
      <c r="G731" s="471">
        <v>0</v>
      </c>
      <c r="H731" s="472">
        <f t="shared" si="56"/>
        <v>0</v>
      </c>
      <c r="I731" s="472">
        <f t="shared" si="57"/>
        <v>0</v>
      </c>
      <c r="J731" s="468">
        <f t="shared" si="58"/>
        <v>0</v>
      </c>
      <c r="K731" s="476">
        <f t="shared" si="59"/>
        <v>0</v>
      </c>
      <c r="L731" s="348"/>
    </row>
    <row r="732" s="455" customFormat="1" ht="19.95" customHeight="1" spans="1:12">
      <c r="A732" s="455">
        <v>2101399</v>
      </c>
      <c r="B732" s="469">
        <f t="shared" si="55"/>
        <v>7</v>
      </c>
      <c r="C732" s="470" t="s">
        <v>584</v>
      </c>
      <c r="D732" s="471">
        <v>0</v>
      </c>
      <c r="E732" s="471">
        <v>0</v>
      </c>
      <c r="F732" s="471">
        <v>0</v>
      </c>
      <c r="G732" s="471">
        <v>0</v>
      </c>
      <c r="H732" s="472">
        <f t="shared" si="56"/>
        <v>0</v>
      </c>
      <c r="I732" s="472">
        <f t="shared" si="57"/>
        <v>0</v>
      </c>
      <c r="J732" s="468">
        <f t="shared" si="58"/>
        <v>0</v>
      </c>
      <c r="K732" s="476">
        <f t="shared" si="59"/>
        <v>0</v>
      </c>
      <c r="L732" s="348"/>
    </row>
    <row r="733" s="455" customFormat="1" ht="19.95" customHeight="1" spans="1:12">
      <c r="A733" s="455">
        <v>21014</v>
      </c>
      <c r="B733" s="469">
        <f t="shared" si="55"/>
        <v>5</v>
      </c>
      <c r="C733" s="470" t="s">
        <v>585</v>
      </c>
      <c r="D733" s="471">
        <v>102</v>
      </c>
      <c r="E733" s="471">
        <v>74</v>
      </c>
      <c r="F733" s="471">
        <v>92</v>
      </c>
      <c r="G733" s="471">
        <v>92</v>
      </c>
      <c r="H733" s="472">
        <f t="shared" si="56"/>
        <v>124.324324324324</v>
      </c>
      <c r="I733" s="472">
        <f t="shared" si="57"/>
        <v>100</v>
      </c>
      <c r="J733" s="468">
        <f t="shared" si="58"/>
        <v>-10</v>
      </c>
      <c r="K733" s="476">
        <f t="shared" si="59"/>
        <v>-0.0980392156862745</v>
      </c>
      <c r="L733" s="348"/>
    </row>
    <row r="734" s="455" customFormat="1" ht="19.95" customHeight="1" spans="1:12">
      <c r="A734" s="455">
        <v>2101401</v>
      </c>
      <c r="B734" s="469">
        <f t="shared" si="55"/>
        <v>7</v>
      </c>
      <c r="C734" s="470" t="s">
        <v>586</v>
      </c>
      <c r="D734" s="471">
        <v>102</v>
      </c>
      <c r="E734" s="471">
        <v>74</v>
      </c>
      <c r="F734" s="471">
        <v>92</v>
      </c>
      <c r="G734" s="471">
        <v>92</v>
      </c>
      <c r="H734" s="472">
        <f t="shared" si="56"/>
        <v>124.324324324324</v>
      </c>
      <c r="I734" s="472">
        <f t="shared" si="57"/>
        <v>100</v>
      </c>
      <c r="J734" s="468">
        <f t="shared" si="58"/>
        <v>-10</v>
      </c>
      <c r="K734" s="476">
        <f t="shared" si="59"/>
        <v>-0.0980392156862745</v>
      </c>
      <c r="L734" s="348"/>
    </row>
    <row r="735" s="455" customFormat="1" ht="19.95" customHeight="1" spans="1:12">
      <c r="A735" s="455">
        <v>2101499</v>
      </c>
      <c r="B735" s="469">
        <f t="shared" si="55"/>
        <v>7</v>
      </c>
      <c r="C735" s="470" t="s">
        <v>587</v>
      </c>
      <c r="D735" s="471">
        <v>0</v>
      </c>
      <c r="E735" s="471">
        <v>0</v>
      </c>
      <c r="F735" s="471">
        <v>0</v>
      </c>
      <c r="G735" s="471">
        <v>0</v>
      </c>
      <c r="H735" s="472">
        <f t="shared" si="56"/>
        <v>0</v>
      </c>
      <c r="I735" s="472">
        <f t="shared" si="57"/>
        <v>0</v>
      </c>
      <c r="J735" s="468">
        <f t="shared" si="58"/>
        <v>0</v>
      </c>
      <c r="K735" s="476">
        <f t="shared" si="59"/>
        <v>0</v>
      </c>
      <c r="L735" s="348"/>
    </row>
    <row r="736" s="455" customFormat="1" ht="19.95" customHeight="1" spans="1:12">
      <c r="A736" s="455">
        <v>21015</v>
      </c>
      <c r="B736" s="469">
        <f t="shared" si="55"/>
        <v>5</v>
      </c>
      <c r="C736" s="470" t="s">
        <v>588</v>
      </c>
      <c r="D736" s="471">
        <v>0</v>
      </c>
      <c r="E736" s="471">
        <v>0</v>
      </c>
      <c r="F736" s="471">
        <v>0</v>
      </c>
      <c r="G736" s="471">
        <v>0</v>
      </c>
      <c r="H736" s="472">
        <f t="shared" si="56"/>
        <v>0</v>
      </c>
      <c r="I736" s="472">
        <f t="shared" si="57"/>
        <v>0</v>
      </c>
      <c r="J736" s="468">
        <f t="shared" si="58"/>
        <v>0</v>
      </c>
      <c r="K736" s="476">
        <f t="shared" si="59"/>
        <v>0</v>
      </c>
      <c r="L736" s="348"/>
    </row>
    <row r="737" s="455" customFormat="1" ht="19.95" customHeight="1" spans="1:12">
      <c r="A737" s="455">
        <v>2101501</v>
      </c>
      <c r="B737" s="469">
        <f t="shared" si="55"/>
        <v>7</v>
      </c>
      <c r="C737" s="470" t="s">
        <v>54</v>
      </c>
      <c r="D737" s="471">
        <v>0</v>
      </c>
      <c r="E737" s="471">
        <v>0</v>
      </c>
      <c r="F737" s="471">
        <v>0</v>
      </c>
      <c r="G737" s="471">
        <v>0</v>
      </c>
      <c r="H737" s="472">
        <f t="shared" si="56"/>
        <v>0</v>
      </c>
      <c r="I737" s="472">
        <f t="shared" si="57"/>
        <v>0</v>
      </c>
      <c r="J737" s="468">
        <f t="shared" si="58"/>
        <v>0</v>
      </c>
      <c r="K737" s="476">
        <f t="shared" si="59"/>
        <v>0</v>
      </c>
      <c r="L737" s="348"/>
    </row>
    <row r="738" s="455" customFormat="1" ht="19.95" customHeight="1" spans="1:12">
      <c r="A738" s="455">
        <v>2101502</v>
      </c>
      <c r="B738" s="469">
        <f t="shared" si="55"/>
        <v>7</v>
      </c>
      <c r="C738" s="470" t="s">
        <v>55</v>
      </c>
      <c r="D738" s="471">
        <v>0</v>
      </c>
      <c r="E738" s="471">
        <v>0</v>
      </c>
      <c r="F738" s="471">
        <v>0</v>
      </c>
      <c r="G738" s="471">
        <v>0</v>
      </c>
      <c r="H738" s="472">
        <f t="shared" si="56"/>
        <v>0</v>
      </c>
      <c r="I738" s="472">
        <f t="shared" si="57"/>
        <v>0</v>
      </c>
      <c r="J738" s="468">
        <f t="shared" si="58"/>
        <v>0</v>
      </c>
      <c r="K738" s="476">
        <f t="shared" si="59"/>
        <v>0</v>
      </c>
      <c r="L738" s="348"/>
    </row>
    <row r="739" s="455" customFormat="1" ht="19.95" customHeight="1" spans="1:12">
      <c r="A739" s="455">
        <v>2101503</v>
      </c>
      <c r="B739" s="469">
        <f t="shared" si="55"/>
        <v>7</v>
      </c>
      <c r="C739" s="470" t="s">
        <v>56</v>
      </c>
      <c r="D739" s="471">
        <v>0</v>
      </c>
      <c r="E739" s="471">
        <v>0</v>
      </c>
      <c r="F739" s="471">
        <v>0</v>
      </c>
      <c r="G739" s="471">
        <v>0</v>
      </c>
      <c r="H739" s="472">
        <f t="shared" si="56"/>
        <v>0</v>
      </c>
      <c r="I739" s="472">
        <f t="shared" si="57"/>
        <v>0</v>
      </c>
      <c r="J739" s="468">
        <f t="shared" si="58"/>
        <v>0</v>
      </c>
      <c r="K739" s="476">
        <f t="shared" si="59"/>
        <v>0</v>
      </c>
      <c r="L739" s="348"/>
    </row>
    <row r="740" s="455" customFormat="1" ht="19.95" customHeight="1" spans="1:12">
      <c r="A740" s="455">
        <v>2101504</v>
      </c>
      <c r="B740" s="469">
        <f t="shared" si="55"/>
        <v>7</v>
      </c>
      <c r="C740" s="470" t="s">
        <v>95</v>
      </c>
      <c r="D740" s="471">
        <v>0</v>
      </c>
      <c r="E740" s="471">
        <v>0</v>
      </c>
      <c r="F740" s="471">
        <v>0</v>
      </c>
      <c r="G740" s="471">
        <v>0</v>
      </c>
      <c r="H740" s="472">
        <f t="shared" si="56"/>
        <v>0</v>
      </c>
      <c r="I740" s="472">
        <f t="shared" si="57"/>
        <v>0</v>
      </c>
      <c r="J740" s="468">
        <f t="shared" si="58"/>
        <v>0</v>
      </c>
      <c r="K740" s="476">
        <f t="shared" si="59"/>
        <v>0</v>
      </c>
      <c r="L740" s="348"/>
    </row>
    <row r="741" s="455" customFormat="1" ht="19.95" customHeight="1" spans="1:12">
      <c r="A741" s="455">
        <v>2101505</v>
      </c>
      <c r="B741" s="469">
        <f t="shared" si="55"/>
        <v>7</v>
      </c>
      <c r="C741" s="470" t="s">
        <v>589</v>
      </c>
      <c r="D741" s="471">
        <v>0</v>
      </c>
      <c r="E741" s="471">
        <v>0</v>
      </c>
      <c r="F741" s="471">
        <v>0</v>
      </c>
      <c r="G741" s="471">
        <v>0</v>
      </c>
      <c r="H741" s="472">
        <f t="shared" si="56"/>
        <v>0</v>
      </c>
      <c r="I741" s="472">
        <f t="shared" si="57"/>
        <v>0</v>
      </c>
      <c r="J741" s="468">
        <f t="shared" si="58"/>
        <v>0</v>
      </c>
      <c r="K741" s="476">
        <f t="shared" si="59"/>
        <v>0</v>
      </c>
      <c r="L741" s="348"/>
    </row>
    <row r="742" s="455" customFormat="1" ht="19.95" customHeight="1" spans="1:12">
      <c r="A742" s="455">
        <v>2101506</v>
      </c>
      <c r="B742" s="469">
        <f t="shared" si="55"/>
        <v>7</v>
      </c>
      <c r="C742" s="470" t="s">
        <v>590</v>
      </c>
      <c r="D742" s="471">
        <v>0</v>
      </c>
      <c r="E742" s="471">
        <v>0</v>
      </c>
      <c r="F742" s="471">
        <v>0</v>
      </c>
      <c r="G742" s="471">
        <v>0</v>
      </c>
      <c r="H742" s="472">
        <f t="shared" si="56"/>
        <v>0</v>
      </c>
      <c r="I742" s="472">
        <f t="shared" si="57"/>
        <v>0</v>
      </c>
      <c r="J742" s="468">
        <f t="shared" si="58"/>
        <v>0</v>
      </c>
      <c r="K742" s="476">
        <f t="shared" si="59"/>
        <v>0</v>
      </c>
      <c r="L742" s="348"/>
    </row>
    <row r="743" s="455" customFormat="1" ht="19.95" customHeight="1" spans="1:12">
      <c r="A743" s="455">
        <v>2101550</v>
      </c>
      <c r="B743" s="469">
        <f t="shared" si="55"/>
        <v>7</v>
      </c>
      <c r="C743" s="470" t="s">
        <v>63</v>
      </c>
      <c r="D743" s="471">
        <v>0</v>
      </c>
      <c r="E743" s="471">
        <v>0</v>
      </c>
      <c r="F743" s="471">
        <v>0</v>
      </c>
      <c r="G743" s="471">
        <v>0</v>
      </c>
      <c r="H743" s="472">
        <f t="shared" si="56"/>
        <v>0</v>
      </c>
      <c r="I743" s="472">
        <f t="shared" si="57"/>
        <v>0</v>
      </c>
      <c r="J743" s="468">
        <f t="shared" si="58"/>
        <v>0</v>
      </c>
      <c r="K743" s="476">
        <f t="shared" si="59"/>
        <v>0</v>
      </c>
      <c r="L743" s="348"/>
    </row>
    <row r="744" s="455" customFormat="1" ht="19.95" customHeight="1" spans="1:12">
      <c r="A744" s="455">
        <v>2101599</v>
      </c>
      <c r="B744" s="469">
        <f t="shared" si="55"/>
        <v>7</v>
      </c>
      <c r="C744" s="470" t="s">
        <v>591</v>
      </c>
      <c r="D744" s="471">
        <v>0</v>
      </c>
      <c r="E744" s="471">
        <v>0</v>
      </c>
      <c r="F744" s="471">
        <v>0</v>
      </c>
      <c r="G744" s="471">
        <v>0</v>
      </c>
      <c r="H744" s="472">
        <f t="shared" si="56"/>
        <v>0</v>
      </c>
      <c r="I744" s="472">
        <f t="shared" si="57"/>
        <v>0</v>
      </c>
      <c r="J744" s="468">
        <f t="shared" si="58"/>
        <v>0</v>
      </c>
      <c r="K744" s="476">
        <f t="shared" si="59"/>
        <v>0</v>
      </c>
      <c r="L744" s="348"/>
    </row>
    <row r="745" s="455" customFormat="1" ht="19.95" customHeight="1" spans="1:12">
      <c r="A745" s="455">
        <v>21016</v>
      </c>
      <c r="B745" s="469">
        <f t="shared" si="55"/>
        <v>5</v>
      </c>
      <c r="C745" s="470" t="s">
        <v>592</v>
      </c>
      <c r="D745" s="471">
        <v>0</v>
      </c>
      <c r="E745" s="471">
        <v>0</v>
      </c>
      <c r="F745" s="471">
        <v>0</v>
      </c>
      <c r="G745" s="471">
        <v>0</v>
      </c>
      <c r="H745" s="472">
        <f t="shared" si="56"/>
        <v>0</v>
      </c>
      <c r="I745" s="472">
        <f t="shared" si="57"/>
        <v>0</v>
      </c>
      <c r="J745" s="468">
        <f t="shared" si="58"/>
        <v>0</v>
      </c>
      <c r="K745" s="476">
        <f t="shared" si="59"/>
        <v>0</v>
      </c>
      <c r="L745" s="348"/>
    </row>
    <row r="746" s="455" customFormat="1" ht="19.95" customHeight="1" spans="1:12">
      <c r="A746" s="455">
        <v>2101601</v>
      </c>
      <c r="B746" s="469">
        <f t="shared" si="55"/>
        <v>7</v>
      </c>
      <c r="C746" s="470" t="s">
        <v>593</v>
      </c>
      <c r="D746" s="471">
        <v>0</v>
      </c>
      <c r="E746" s="471">
        <v>0</v>
      </c>
      <c r="F746" s="471">
        <v>0</v>
      </c>
      <c r="G746" s="471">
        <v>0</v>
      </c>
      <c r="H746" s="472">
        <f t="shared" si="56"/>
        <v>0</v>
      </c>
      <c r="I746" s="472">
        <f t="shared" si="57"/>
        <v>0</v>
      </c>
      <c r="J746" s="468">
        <f t="shared" si="58"/>
        <v>0</v>
      </c>
      <c r="K746" s="476">
        <f t="shared" si="59"/>
        <v>0</v>
      </c>
      <c r="L746" s="348"/>
    </row>
    <row r="747" s="455" customFormat="1" ht="19.95" customHeight="1" spans="1:12">
      <c r="A747" s="455">
        <v>21099</v>
      </c>
      <c r="B747" s="469">
        <f t="shared" si="55"/>
        <v>5</v>
      </c>
      <c r="C747" s="470" t="s">
        <v>594</v>
      </c>
      <c r="D747" s="471">
        <v>13</v>
      </c>
      <c r="E747" s="471">
        <v>0</v>
      </c>
      <c r="F747" s="471">
        <v>0</v>
      </c>
      <c r="G747" s="471">
        <v>0</v>
      </c>
      <c r="H747" s="472">
        <f t="shared" si="56"/>
        <v>0</v>
      </c>
      <c r="I747" s="472">
        <f t="shared" si="57"/>
        <v>0</v>
      </c>
      <c r="J747" s="468">
        <f t="shared" si="58"/>
        <v>-13</v>
      </c>
      <c r="K747" s="476">
        <f t="shared" si="59"/>
        <v>-1</v>
      </c>
      <c r="L747" s="348"/>
    </row>
    <row r="748" s="455" customFormat="1" ht="19.95" customHeight="1" spans="1:12">
      <c r="A748" s="455">
        <v>2109999</v>
      </c>
      <c r="B748" s="469">
        <f t="shared" si="55"/>
        <v>7</v>
      </c>
      <c r="C748" s="470" t="s">
        <v>595</v>
      </c>
      <c r="D748" s="471">
        <v>13</v>
      </c>
      <c r="E748" s="471">
        <v>0</v>
      </c>
      <c r="F748" s="471">
        <v>0</v>
      </c>
      <c r="G748" s="471">
        <v>0</v>
      </c>
      <c r="H748" s="472">
        <f t="shared" si="56"/>
        <v>0</v>
      </c>
      <c r="I748" s="472">
        <f t="shared" si="57"/>
        <v>0</v>
      </c>
      <c r="J748" s="468">
        <f t="shared" si="58"/>
        <v>-13</v>
      </c>
      <c r="K748" s="476">
        <f t="shared" si="59"/>
        <v>-1</v>
      </c>
      <c r="L748" s="348"/>
    </row>
    <row r="749" s="455" customFormat="1" ht="19.95" customHeight="1" spans="1:12">
      <c r="A749" s="455">
        <v>211</v>
      </c>
      <c r="B749" s="469">
        <f t="shared" si="55"/>
        <v>3</v>
      </c>
      <c r="C749" s="470" t="s">
        <v>596</v>
      </c>
      <c r="D749" s="471">
        <v>4380</v>
      </c>
      <c r="E749" s="471">
        <v>3286.26</v>
      </c>
      <c r="F749" s="471">
        <v>1913</v>
      </c>
      <c r="G749" s="471">
        <v>1913</v>
      </c>
      <c r="H749" s="472">
        <f t="shared" si="56"/>
        <v>58.212070864752</v>
      </c>
      <c r="I749" s="472">
        <f t="shared" si="57"/>
        <v>100</v>
      </c>
      <c r="J749" s="468">
        <f t="shared" si="58"/>
        <v>-2467</v>
      </c>
      <c r="K749" s="476">
        <f t="shared" si="59"/>
        <v>-0.56324200913242</v>
      </c>
      <c r="L749" s="348" t="s">
        <v>15</v>
      </c>
    </row>
    <row r="750" s="455" customFormat="1" ht="19.95" customHeight="1" spans="1:12">
      <c r="A750" s="455">
        <v>21101</v>
      </c>
      <c r="B750" s="469">
        <f t="shared" si="55"/>
        <v>5</v>
      </c>
      <c r="C750" s="470" t="s">
        <v>597</v>
      </c>
      <c r="D750" s="471">
        <v>318</v>
      </c>
      <c r="E750" s="471">
        <v>298.86</v>
      </c>
      <c r="F750" s="471">
        <v>192</v>
      </c>
      <c r="G750" s="471">
        <v>192</v>
      </c>
      <c r="H750" s="472">
        <f t="shared" si="56"/>
        <v>64.2441276852038</v>
      </c>
      <c r="I750" s="472">
        <f t="shared" si="57"/>
        <v>100</v>
      </c>
      <c r="J750" s="468">
        <f t="shared" si="58"/>
        <v>-126</v>
      </c>
      <c r="K750" s="476">
        <f t="shared" si="59"/>
        <v>-0.39622641509434</v>
      </c>
      <c r="L750" s="348"/>
    </row>
    <row r="751" s="455" customFormat="1" ht="19.95" customHeight="1" spans="1:12">
      <c r="A751" s="455">
        <v>2110101</v>
      </c>
      <c r="B751" s="469">
        <f t="shared" si="55"/>
        <v>7</v>
      </c>
      <c r="C751" s="470" t="s">
        <v>54</v>
      </c>
      <c r="D751" s="471">
        <v>74</v>
      </c>
      <c r="E751" s="471">
        <v>43.96</v>
      </c>
      <c r="F751" s="471">
        <v>0</v>
      </c>
      <c r="G751" s="471">
        <v>0</v>
      </c>
      <c r="H751" s="472">
        <f t="shared" si="56"/>
        <v>0</v>
      </c>
      <c r="I751" s="472">
        <f t="shared" si="57"/>
        <v>0</v>
      </c>
      <c r="J751" s="468">
        <f t="shared" si="58"/>
        <v>-74</v>
      </c>
      <c r="K751" s="476">
        <f t="shared" si="59"/>
        <v>-1</v>
      </c>
      <c r="L751" s="348"/>
    </row>
    <row r="752" s="455" customFormat="1" ht="19.95" customHeight="1" spans="1:12">
      <c r="A752" s="455">
        <v>2110102</v>
      </c>
      <c r="B752" s="469">
        <f t="shared" si="55"/>
        <v>7</v>
      </c>
      <c r="C752" s="470" t="s">
        <v>55</v>
      </c>
      <c r="D752" s="471">
        <v>189</v>
      </c>
      <c r="E752" s="471">
        <v>195.43</v>
      </c>
      <c r="F752" s="471">
        <v>141</v>
      </c>
      <c r="G752" s="471">
        <v>141</v>
      </c>
      <c r="H752" s="472">
        <f t="shared" si="56"/>
        <v>72.1485954050043</v>
      </c>
      <c r="I752" s="472">
        <f t="shared" si="57"/>
        <v>100</v>
      </c>
      <c r="J752" s="468">
        <f t="shared" si="58"/>
        <v>-48</v>
      </c>
      <c r="K752" s="476">
        <f t="shared" si="59"/>
        <v>-0.253968253968254</v>
      </c>
      <c r="L752" s="348"/>
    </row>
    <row r="753" s="455" customFormat="1" ht="19.95" customHeight="1" spans="1:12">
      <c r="A753" s="455">
        <v>2110103</v>
      </c>
      <c r="B753" s="469">
        <f t="shared" si="55"/>
        <v>7</v>
      </c>
      <c r="C753" s="470" t="s">
        <v>56</v>
      </c>
      <c r="D753" s="471">
        <v>0</v>
      </c>
      <c r="E753" s="471">
        <v>0</v>
      </c>
      <c r="F753" s="471">
        <v>0</v>
      </c>
      <c r="G753" s="471">
        <v>0</v>
      </c>
      <c r="H753" s="472">
        <f t="shared" si="56"/>
        <v>0</v>
      </c>
      <c r="I753" s="472">
        <f t="shared" si="57"/>
        <v>0</v>
      </c>
      <c r="J753" s="468">
        <f t="shared" si="58"/>
        <v>0</v>
      </c>
      <c r="K753" s="476">
        <f t="shared" si="59"/>
        <v>0</v>
      </c>
      <c r="L753" s="348"/>
    </row>
    <row r="754" s="455" customFormat="1" ht="19.95" customHeight="1" spans="1:12">
      <c r="A754" s="455">
        <v>2110104</v>
      </c>
      <c r="B754" s="469">
        <f t="shared" si="55"/>
        <v>7</v>
      </c>
      <c r="C754" s="470" t="s">
        <v>598</v>
      </c>
      <c r="D754" s="471">
        <v>5</v>
      </c>
      <c r="E754" s="471">
        <v>0</v>
      </c>
      <c r="F754" s="471">
        <v>0</v>
      </c>
      <c r="G754" s="471">
        <v>0</v>
      </c>
      <c r="H754" s="472">
        <f t="shared" si="56"/>
        <v>0</v>
      </c>
      <c r="I754" s="472">
        <f t="shared" si="57"/>
        <v>0</v>
      </c>
      <c r="J754" s="468">
        <f t="shared" si="58"/>
        <v>-5</v>
      </c>
      <c r="K754" s="476">
        <f t="shared" si="59"/>
        <v>-1</v>
      </c>
      <c r="L754" s="348"/>
    </row>
    <row r="755" s="455" customFormat="1" ht="19.95" customHeight="1" spans="1:12">
      <c r="A755" s="455">
        <v>2110105</v>
      </c>
      <c r="B755" s="469">
        <f t="shared" si="55"/>
        <v>7</v>
      </c>
      <c r="C755" s="470" t="s">
        <v>599</v>
      </c>
      <c r="D755" s="471">
        <v>0</v>
      </c>
      <c r="E755" s="471">
        <v>0</v>
      </c>
      <c r="F755" s="471">
        <v>0</v>
      </c>
      <c r="G755" s="471">
        <v>0</v>
      </c>
      <c r="H755" s="472">
        <f t="shared" si="56"/>
        <v>0</v>
      </c>
      <c r="I755" s="472">
        <f t="shared" si="57"/>
        <v>0</v>
      </c>
      <c r="J755" s="468">
        <f t="shared" si="58"/>
        <v>0</v>
      </c>
      <c r="K755" s="476">
        <f t="shared" si="59"/>
        <v>0</v>
      </c>
      <c r="L755" s="348"/>
    </row>
    <row r="756" s="455" customFormat="1" ht="19.95" customHeight="1" spans="1:12">
      <c r="A756" s="455">
        <v>2110106</v>
      </c>
      <c r="B756" s="469">
        <f t="shared" si="55"/>
        <v>7</v>
      </c>
      <c r="C756" s="470" t="s">
        <v>600</v>
      </c>
      <c r="D756" s="471">
        <v>0</v>
      </c>
      <c r="E756" s="471">
        <v>0</v>
      </c>
      <c r="F756" s="471">
        <v>0</v>
      </c>
      <c r="G756" s="471">
        <v>0</v>
      </c>
      <c r="H756" s="472">
        <f t="shared" si="56"/>
        <v>0</v>
      </c>
      <c r="I756" s="472">
        <f t="shared" si="57"/>
        <v>0</v>
      </c>
      <c r="J756" s="468">
        <f t="shared" si="58"/>
        <v>0</v>
      </c>
      <c r="K756" s="476">
        <f t="shared" si="59"/>
        <v>0</v>
      </c>
      <c r="L756" s="348"/>
    </row>
    <row r="757" s="455" customFormat="1" ht="19.95" customHeight="1" spans="1:12">
      <c r="A757" s="455">
        <v>2110107</v>
      </c>
      <c r="B757" s="469">
        <f t="shared" si="55"/>
        <v>7</v>
      </c>
      <c r="C757" s="470" t="s">
        <v>601</v>
      </c>
      <c r="D757" s="471">
        <v>0</v>
      </c>
      <c r="E757" s="471">
        <v>0</v>
      </c>
      <c r="F757" s="471">
        <v>0</v>
      </c>
      <c r="G757" s="471">
        <v>0</v>
      </c>
      <c r="H757" s="472">
        <f t="shared" si="56"/>
        <v>0</v>
      </c>
      <c r="I757" s="472">
        <f t="shared" si="57"/>
        <v>0</v>
      </c>
      <c r="J757" s="468">
        <f t="shared" si="58"/>
        <v>0</v>
      </c>
      <c r="K757" s="476">
        <f t="shared" si="59"/>
        <v>0</v>
      </c>
      <c r="L757" s="348"/>
    </row>
    <row r="758" s="455" customFormat="1" ht="19.95" customHeight="1" spans="1:12">
      <c r="A758" s="455">
        <v>2110108</v>
      </c>
      <c r="B758" s="469">
        <f t="shared" si="55"/>
        <v>7</v>
      </c>
      <c r="C758" s="470" t="s">
        <v>602</v>
      </c>
      <c r="D758" s="471">
        <v>0</v>
      </c>
      <c r="E758" s="471">
        <v>0</v>
      </c>
      <c r="F758" s="471">
        <v>0</v>
      </c>
      <c r="G758" s="471">
        <v>0</v>
      </c>
      <c r="H758" s="472">
        <f t="shared" si="56"/>
        <v>0</v>
      </c>
      <c r="I758" s="472">
        <f t="shared" si="57"/>
        <v>0</v>
      </c>
      <c r="J758" s="468">
        <f t="shared" si="58"/>
        <v>0</v>
      </c>
      <c r="K758" s="476">
        <f t="shared" si="59"/>
        <v>0</v>
      </c>
      <c r="L758" s="348"/>
    </row>
    <row r="759" s="455" customFormat="1" ht="19.95" customHeight="1" spans="1:12">
      <c r="A759" s="455">
        <v>2110199</v>
      </c>
      <c r="B759" s="469">
        <f t="shared" si="55"/>
        <v>7</v>
      </c>
      <c r="C759" s="470" t="s">
        <v>603</v>
      </c>
      <c r="D759" s="471">
        <v>50</v>
      </c>
      <c r="E759" s="471">
        <v>59.47</v>
      </c>
      <c r="F759" s="471">
        <v>51</v>
      </c>
      <c r="G759" s="471">
        <v>51</v>
      </c>
      <c r="H759" s="472">
        <f t="shared" si="56"/>
        <v>85.7575248024214</v>
      </c>
      <c r="I759" s="472">
        <f t="shared" si="57"/>
        <v>100</v>
      </c>
      <c r="J759" s="468">
        <f t="shared" si="58"/>
        <v>1</v>
      </c>
      <c r="K759" s="476">
        <f t="shared" si="59"/>
        <v>0.02</v>
      </c>
      <c r="L759" s="348"/>
    </row>
    <row r="760" s="455" customFormat="1" ht="19.95" customHeight="1" spans="1:12">
      <c r="A760" s="455">
        <v>21102</v>
      </c>
      <c r="B760" s="469">
        <f t="shared" si="55"/>
        <v>5</v>
      </c>
      <c r="C760" s="470" t="s">
        <v>604</v>
      </c>
      <c r="D760" s="471">
        <v>0</v>
      </c>
      <c r="E760" s="471">
        <v>0</v>
      </c>
      <c r="F760" s="471">
        <v>50</v>
      </c>
      <c r="G760" s="471">
        <v>50</v>
      </c>
      <c r="H760" s="472">
        <f t="shared" si="56"/>
        <v>0</v>
      </c>
      <c r="I760" s="472">
        <f t="shared" si="57"/>
        <v>100</v>
      </c>
      <c r="J760" s="468">
        <f t="shared" si="58"/>
        <v>50</v>
      </c>
      <c r="K760" s="476">
        <f t="shared" si="59"/>
        <v>0</v>
      </c>
      <c r="L760" s="348"/>
    </row>
    <row r="761" s="455" customFormat="1" ht="19.95" customHeight="1" spans="1:12">
      <c r="A761" s="455">
        <v>2110203</v>
      </c>
      <c r="B761" s="469">
        <f t="shared" si="55"/>
        <v>7</v>
      </c>
      <c r="C761" s="470" t="s">
        <v>605</v>
      </c>
      <c r="D761" s="471">
        <v>0</v>
      </c>
      <c r="E761" s="471">
        <v>0</v>
      </c>
      <c r="F761" s="471">
        <v>0</v>
      </c>
      <c r="G761" s="471">
        <v>0</v>
      </c>
      <c r="H761" s="472">
        <f t="shared" si="56"/>
        <v>0</v>
      </c>
      <c r="I761" s="472">
        <f t="shared" si="57"/>
        <v>0</v>
      </c>
      <c r="J761" s="468">
        <f t="shared" si="58"/>
        <v>0</v>
      </c>
      <c r="K761" s="476">
        <f t="shared" si="59"/>
        <v>0</v>
      </c>
      <c r="L761" s="348"/>
    </row>
    <row r="762" s="455" customFormat="1" ht="19.95" customHeight="1" spans="1:12">
      <c r="A762" s="455">
        <v>2110204</v>
      </c>
      <c r="B762" s="469">
        <f t="shared" si="55"/>
        <v>7</v>
      </c>
      <c r="C762" s="470" t="s">
        <v>606</v>
      </c>
      <c r="D762" s="471">
        <v>0</v>
      </c>
      <c r="E762" s="471">
        <v>0</v>
      </c>
      <c r="F762" s="471">
        <v>0</v>
      </c>
      <c r="G762" s="471">
        <v>0</v>
      </c>
      <c r="H762" s="472">
        <f t="shared" si="56"/>
        <v>0</v>
      </c>
      <c r="I762" s="472">
        <f t="shared" si="57"/>
        <v>0</v>
      </c>
      <c r="J762" s="468">
        <f t="shared" si="58"/>
        <v>0</v>
      </c>
      <c r="K762" s="476">
        <f t="shared" si="59"/>
        <v>0</v>
      </c>
      <c r="L762" s="348"/>
    </row>
    <row r="763" s="455" customFormat="1" ht="19.95" customHeight="1" spans="1:12">
      <c r="A763" s="455">
        <v>2110299</v>
      </c>
      <c r="B763" s="469">
        <f t="shared" si="55"/>
        <v>7</v>
      </c>
      <c r="C763" s="470" t="s">
        <v>607</v>
      </c>
      <c r="D763" s="471">
        <v>0</v>
      </c>
      <c r="E763" s="471">
        <v>0</v>
      </c>
      <c r="F763" s="471">
        <v>50</v>
      </c>
      <c r="G763" s="471">
        <v>50</v>
      </c>
      <c r="H763" s="472">
        <f t="shared" si="56"/>
        <v>0</v>
      </c>
      <c r="I763" s="472">
        <f t="shared" si="57"/>
        <v>100</v>
      </c>
      <c r="J763" s="468">
        <f t="shared" si="58"/>
        <v>50</v>
      </c>
      <c r="K763" s="476">
        <f t="shared" si="59"/>
        <v>0</v>
      </c>
      <c r="L763" s="348"/>
    </row>
    <row r="764" s="455" customFormat="1" ht="19.95" customHeight="1" spans="1:12">
      <c r="A764" s="455">
        <v>21103</v>
      </c>
      <c r="B764" s="469">
        <f t="shared" si="55"/>
        <v>5</v>
      </c>
      <c r="C764" s="470" t="s">
        <v>608</v>
      </c>
      <c r="D764" s="471">
        <v>4265</v>
      </c>
      <c r="E764" s="471">
        <v>2987.4</v>
      </c>
      <c r="F764" s="471">
        <v>1627</v>
      </c>
      <c r="G764" s="471">
        <v>1627</v>
      </c>
      <c r="H764" s="472">
        <f t="shared" si="56"/>
        <v>54.4620740443195</v>
      </c>
      <c r="I764" s="472">
        <f t="shared" si="57"/>
        <v>100</v>
      </c>
      <c r="J764" s="468">
        <f t="shared" si="58"/>
        <v>-2638</v>
      </c>
      <c r="K764" s="476">
        <f t="shared" si="59"/>
        <v>-0.61852286049238</v>
      </c>
      <c r="L764" s="348"/>
    </row>
    <row r="765" s="455" customFormat="1" ht="19.95" customHeight="1" spans="1:12">
      <c r="A765" s="455">
        <v>2110301</v>
      </c>
      <c r="B765" s="469">
        <f t="shared" si="55"/>
        <v>7</v>
      </c>
      <c r="C765" s="470" t="s">
        <v>609</v>
      </c>
      <c r="D765" s="471">
        <v>326</v>
      </c>
      <c r="E765" s="471">
        <v>645.4</v>
      </c>
      <c r="F765" s="471">
        <v>810</v>
      </c>
      <c r="G765" s="471">
        <v>810</v>
      </c>
      <c r="H765" s="472">
        <f t="shared" si="56"/>
        <v>125.503563681438</v>
      </c>
      <c r="I765" s="472">
        <f t="shared" si="57"/>
        <v>100</v>
      </c>
      <c r="J765" s="468">
        <f t="shared" si="58"/>
        <v>484</v>
      </c>
      <c r="K765" s="476">
        <f t="shared" si="59"/>
        <v>1.48466257668712</v>
      </c>
      <c r="L765" s="348"/>
    </row>
    <row r="766" s="455" customFormat="1" ht="19.95" customHeight="1" spans="1:12">
      <c r="A766" s="455">
        <v>2110302</v>
      </c>
      <c r="B766" s="469">
        <f t="shared" si="55"/>
        <v>7</v>
      </c>
      <c r="C766" s="470" t="s">
        <v>610</v>
      </c>
      <c r="D766" s="471">
        <v>3939</v>
      </c>
      <c r="E766" s="471">
        <v>2342</v>
      </c>
      <c r="F766" s="471">
        <v>739</v>
      </c>
      <c r="G766" s="471">
        <v>739</v>
      </c>
      <c r="H766" s="472">
        <f t="shared" si="56"/>
        <v>31.5542271562767</v>
      </c>
      <c r="I766" s="472">
        <f t="shared" si="57"/>
        <v>100</v>
      </c>
      <c r="J766" s="468">
        <f t="shared" si="58"/>
        <v>-3200</v>
      </c>
      <c r="K766" s="476">
        <f t="shared" si="59"/>
        <v>-0.812388931200812</v>
      </c>
      <c r="L766" s="348"/>
    </row>
    <row r="767" s="455" customFormat="1" ht="19.95" customHeight="1" spans="1:12">
      <c r="A767" s="455">
        <v>2110303</v>
      </c>
      <c r="B767" s="469">
        <f t="shared" si="55"/>
        <v>7</v>
      </c>
      <c r="C767" s="470" t="s">
        <v>611</v>
      </c>
      <c r="D767" s="471">
        <v>0</v>
      </c>
      <c r="E767" s="471">
        <v>0</v>
      </c>
      <c r="F767" s="471">
        <v>0</v>
      </c>
      <c r="G767" s="471">
        <v>0</v>
      </c>
      <c r="H767" s="472">
        <f t="shared" si="56"/>
        <v>0</v>
      </c>
      <c r="I767" s="472">
        <f t="shared" si="57"/>
        <v>0</v>
      </c>
      <c r="J767" s="468">
        <f t="shared" si="58"/>
        <v>0</v>
      </c>
      <c r="K767" s="476">
        <f t="shared" si="59"/>
        <v>0</v>
      </c>
      <c r="L767" s="348"/>
    </row>
    <row r="768" s="455" customFormat="1" ht="19.95" customHeight="1" spans="1:12">
      <c r="A768" s="455">
        <v>2110304</v>
      </c>
      <c r="B768" s="469">
        <f t="shared" si="55"/>
        <v>7</v>
      </c>
      <c r="C768" s="470" t="s">
        <v>612</v>
      </c>
      <c r="D768" s="471">
        <v>0</v>
      </c>
      <c r="E768" s="471">
        <v>0</v>
      </c>
      <c r="F768" s="471">
        <v>0</v>
      </c>
      <c r="G768" s="471">
        <v>0</v>
      </c>
      <c r="H768" s="472">
        <f t="shared" si="56"/>
        <v>0</v>
      </c>
      <c r="I768" s="472">
        <f t="shared" si="57"/>
        <v>0</v>
      </c>
      <c r="J768" s="468">
        <f t="shared" si="58"/>
        <v>0</v>
      </c>
      <c r="K768" s="476">
        <f t="shared" si="59"/>
        <v>0</v>
      </c>
      <c r="L768" s="348"/>
    </row>
    <row r="769" s="455" customFormat="1" ht="19.95" customHeight="1" spans="1:12">
      <c r="A769" s="455">
        <v>2110305</v>
      </c>
      <c r="B769" s="469">
        <f t="shared" si="55"/>
        <v>7</v>
      </c>
      <c r="C769" s="470" t="s">
        <v>613</v>
      </c>
      <c r="D769" s="471">
        <v>0</v>
      </c>
      <c r="E769" s="471">
        <v>0</v>
      </c>
      <c r="F769" s="471">
        <v>0</v>
      </c>
      <c r="G769" s="471">
        <v>0</v>
      </c>
      <c r="H769" s="472">
        <f t="shared" si="56"/>
        <v>0</v>
      </c>
      <c r="I769" s="472">
        <f t="shared" si="57"/>
        <v>0</v>
      </c>
      <c r="J769" s="468">
        <f t="shared" si="58"/>
        <v>0</v>
      </c>
      <c r="K769" s="476">
        <f t="shared" si="59"/>
        <v>0</v>
      </c>
      <c r="L769" s="348"/>
    </row>
    <row r="770" s="455" customFormat="1" ht="19.95" customHeight="1" spans="1:12">
      <c r="A770" s="455">
        <v>2110306</v>
      </c>
      <c r="B770" s="469">
        <f t="shared" si="55"/>
        <v>7</v>
      </c>
      <c r="C770" s="470" t="s">
        <v>614</v>
      </c>
      <c r="D770" s="471">
        <v>0</v>
      </c>
      <c r="E770" s="471">
        <v>0</v>
      </c>
      <c r="F770" s="471">
        <v>0</v>
      </c>
      <c r="G770" s="471">
        <v>0</v>
      </c>
      <c r="H770" s="472">
        <f t="shared" si="56"/>
        <v>0</v>
      </c>
      <c r="I770" s="472">
        <f t="shared" si="57"/>
        <v>0</v>
      </c>
      <c r="J770" s="468">
        <f t="shared" si="58"/>
        <v>0</v>
      </c>
      <c r="K770" s="476">
        <f t="shared" si="59"/>
        <v>0</v>
      </c>
      <c r="L770" s="348"/>
    </row>
    <row r="771" s="455" customFormat="1" ht="19.95" customHeight="1" spans="1:12">
      <c r="A771" s="455">
        <v>2110307</v>
      </c>
      <c r="B771" s="469">
        <f t="shared" si="55"/>
        <v>7</v>
      </c>
      <c r="C771" s="470" t="s">
        <v>615</v>
      </c>
      <c r="D771" s="471">
        <v>0</v>
      </c>
      <c r="E771" s="471">
        <v>0</v>
      </c>
      <c r="F771" s="471">
        <v>78</v>
      </c>
      <c r="G771" s="471">
        <v>78</v>
      </c>
      <c r="H771" s="472">
        <f t="shared" si="56"/>
        <v>0</v>
      </c>
      <c r="I771" s="472">
        <f t="shared" si="57"/>
        <v>100</v>
      </c>
      <c r="J771" s="468">
        <f t="shared" si="58"/>
        <v>78</v>
      </c>
      <c r="K771" s="476">
        <f t="shared" si="59"/>
        <v>0</v>
      </c>
      <c r="L771" s="348"/>
    </row>
    <row r="772" s="455" customFormat="1" ht="19.95" customHeight="1" spans="1:12">
      <c r="A772" s="455">
        <v>2110399</v>
      </c>
      <c r="B772" s="469">
        <f t="shared" si="55"/>
        <v>7</v>
      </c>
      <c r="C772" s="470" t="s">
        <v>616</v>
      </c>
      <c r="D772" s="471">
        <v>0</v>
      </c>
      <c r="E772" s="471">
        <v>0</v>
      </c>
      <c r="F772" s="471">
        <v>0</v>
      </c>
      <c r="G772" s="471">
        <v>0</v>
      </c>
      <c r="H772" s="472">
        <f t="shared" si="56"/>
        <v>0</v>
      </c>
      <c r="I772" s="472">
        <f t="shared" si="57"/>
        <v>0</v>
      </c>
      <c r="J772" s="468">
        <f t="shared" si="58"/>
        <v>0</v>
      </c>
      <c r="K772" s="476">
        <f t="shared" si="59"/>
        <v>0</v>
      </c>
      <c r="L772" s="348"/>
    </row>
    <row r="773" s="455" customFormat="1" ht="19.95" customHeight="1" spans="1:12">
      <c r="A773" s="455">
        <v>21104</v>
      </c>
      <c r="B773" s="469">
        <f t="shared" si="55"/>
        <v>5</v>
      </c>
      <c r="C773" s="470" t="s">
        <v>617</v>
      </c>
      <c r="D773" s="471">
        <v>-203</v>
      </c>
      <c r="E773" s="471">
        <v>0</v>
      </c>
      <c r="F773" s="471">
        <v>44</v>
      </c>
      <c r="G773" s="471">
        <v>44</v>
      </c>
      <c r="H773" s="472">
        <f t="shared" si="56"/>
        <v>0</v>
      </c>
      <c r="I773" s="472">
        <f t="shared" si="57"/>
        <v>100</v>
      </c>
      <c r="J773" s="468">
        <f t="shared" si="58"/>
        <v>247</v>
      </c>
      <c r="K773" s="476">
        <f t="shared" si="59"/>
        <v>-1.21674876847291</v>
      </c>
      <c r="L773" s="348"/>
    </row>
    <row r="774" s="455" customFormat="1" ht="19.95" customHeight="1" spans="1:12">
      <c r="A774" s="455">
        <v>2110401</v>
      </c>
      <c r="B774" s="469">
        <f t="shared" ref="B774:B837" si="60">LEN(A774)</f>
        <v>7</v>
      </c>
      <c r="C774" s="470" t="s">
        <v>618</v>
      </c>
      <c r="D774" s="471">
        <v>37</v>
      </c>
      <c r="E774" s="471">
        <v>0</v>
      </c>
      <c r="F774" s="471">
        <v>44</v>
      </c>
      <c r="G774" s="471">
        <v>44</v>
      </c>
      <c r="H774" s="472">
        <f t="shared" ref="H774:H837" si="61">IFERROR(G774/E774%,0)</f>
        <v>0</v>
      </c>
      <c r="I774" s="472">
        <f t="shared" ref="I774:I837" si="62">IFERROR(G774/F774%,0)</f>
        <v>100</v>
      </c>
      <c r="J774" s="468">
        <f t="shared" ref="J774:J837" si="63">IFERROR(G774-D774,0)</f>
        <v>7</v>
      </c>
      <c r="K774" s="476">
        <f t="shared" ref="K774:K837" si="64">IFERROR(J774/D774*100%,0)</f>
        <v>0.189189189189189</v>
      </c>
      <c r="L774" s="348"/>
    </row>
    <row r="775" s="455" customFormat="1" ht="19.95" customHeight="1" spans="1:12">
      <c r="A775" s="455">
        <v>2110402</v>
      </c>
      <c r="B775" s="469">
        <f t="shared" si="60"/>
        <v>7</v>
      </c>
      <c r="C775" s="470" t="s">
        <v>619</v>
      </c>
      <c r="D775" s="471">
        <v>-240</v>
      </c>
      <c r="E775" s="471">
        <v>0</v>
      </c>
      <c r="F775" s="471">
        <v>0</v>
      </c>
      <c r="G775" s="471">
        <v>0</v>
      </c>
      <c r="H775" s="472">
        <f t="shared" si="61"/>
        <v>0</v>
      </c>
      <c r="I775" s="472">
        <f t="shared" si="62"/>
        <v>0</v>
      </c>
      <c r="J775" s="468">
        <f t="shared" si="63"/>
        <v>240</v>
      </c>
      <c r="K775" s="476">
        <f t="shared" si="64"/>
        <v>-1</v>
      </c>
      <c r="L775" s="348"/>
    </row>
    <row r="776" s="455" customFormat="1" ht="19.95" customHeight="1" spans="1:12">
      <c r="A776" s="455">
        <v>2110404</v>
      </c>
      <c r="B776" s="469">
        <f t="shared" si="60"/>
        <v>7</v>
      </c>
      <c r="C776" s="470" t="s">
        <v>620</v>
      </c>
      <c r="D776" s="471">
        <v>0</v>
      </c>
      <c r="E776" s="471">
        <v>0</v>
      </c>
      <c r="F776" s="471">
        <v>0</v>
      </c>
      <c r="G776" s="471">
        <v>0</v>
      </c>
      <c r="H776" s="472">
        <f t="shared" si="61"/>
        <v>0</v>
      </c>
      <c r="I776" s="472">
        <f t="shared" si="62"/>
        <v>0</v>
      </c>
      <c r="J776" s="468">
        <f t="shared" si="63"/>
        <v>0</v>
      </c>
      <c r="K776" s="476">
        <f t="shared" si="64"/>
        <v>0</v>
      </c>
      <c r="L776" s="348"/>
    </row>
    <row r="777" s="455" customFormat="1" ht="19.95" customHeight="1" spans="1:12">
      <c r="A777" s="455">
        <v>2110405</v>
      </c>
      <c r="B777" s="469">
        <f t="shared" si="60"/>
        <v>7</v>
      </c>
      <c r="C777" s="470" t="s">
        <v>621</v>
      </c>
      <c r="D777" s="471">
        <v>0</v>
      </c>
      <c r="E777" s="471">
        <v>0</v>
      </c>
      <c r="F777" s="471">
        <v>0</v>
      </c>
      <c r="G777" s="471">
        <v>0</v>
      </c>
      <c r="H777" s="472">
        <f t="shared" si="61"/>
        <v>0</v>
      </c>
      <c r="I777" s="472">
        <f t="shared" si="62"/>
        <v>0</v>
      </c>
      <c r="J777" s="468">
        <f t="shared" si="63"/>
        <v>0</v>
      </c>
      <c r="K777" s="476">
        <f t="shared" si="64"/>
        <v>0</v>
      </c>
      <c r="L777" s="348"/>
    </row>
    <row r="778" s="455" customFormat="1" ht="19.95" customHeight="1" spans="1:12">
      <c r="A778" s="455">
        <v>2110406</v>
      </c>
      <c r="B778" s="469">
        <f t="shared" si="60"/>
        <v>7</v>
      </c>
      <c r="C778" s="470" t="s">
        <v>622</v>
      </c>
      <c r="D778" s="471">
        <v>0</v>
      </c>
      <c r="E778" s="471">
        <v>0</v>
      </c>
      <c r="F778" s="471">
        <v>0</v>
      </c>
      <c r="G778" s="471">
        <v>0</v>
      </c>
      <c r="H778" s="472">
        <f t="shared" si="61"/>
        <v>0</v>
      </c>
      <c r="I778" s="472">
        <f t="shared" si="62"/>
        <v>0</v>
      </c>
      <c r="J778" s="468">
        <f t="shared" si="63"/>
        <v>0</v>
      </c>
      <c r="K778" s="476">
        <f t="shared" si="64"/>
        <v>0</v>
      </c>
      <c r="L778" s="348"/>
    </row>
    <row r="779" s="455" customFormat="1" ht="19.95" customHeight="1" spans="1:12">
      <c r="A779" s="455">
        <v>2110499</v>
      </c>
      <c r="B779" s="469">
        <f t="shared" si="60"/>
        <v>7</v>
      </c>
      <c r="C779" s="470" t="s">
        <v>623</v>
      </c>
      <c r="D779" s="471">
        <v>0</v>
      </c>
      <c r="E779" s="471">
        <v>0</v>
      </c>
      <c r="F779" s="471">
        <v>0</v>
      </c>
      <c r="G779" s="471">
        <v>0</v>
      </c>
      <c r="H779" s="472">
        <f t="shared" si="61"/>
        <v>0</v>
      </c>
      <c r="I779" s="472">
        <f t="shared" si="62"/>
        <v>0</v>
      </c>
      <c r="J779" s="468">
        <f t="shared" si="63"/>
        <v>0</v>
      </c>
      <c r="K779" s="476">
        <f t="shared" si="64"/>
        <v>0</v>
      </c>
      <c r="L779" s="348"/>
    </row>
    <row r="780" s="455" customFormat="1" ht="19.95" customHeight="1" spans="1:12">
      <c r="A780" s="455">
        <v>21105</v>
      </c>
      <c r="B780" s="469">
        <f t="shared" si="60"/>
        <v>5</v>
      </c>
      <c r="C780" s="470" t="s">
        <v>624</v>
      </c>
      <c r="D780" s="471">
        <v>0</v>
      </c>
      <c r="E780" s="471">
        <v>0</v>
      </c>
      <c r="F780" s="471">
        <v>0</v>
      </c>
      <c r="G780" s="471">
        <v>0</v>
      </c>
      <c r="H780" s="472">
        <f t="shared" si="61"/>
        <v>0</v>
      </c>
      <c r="I780" s="472">
        <f t="shared" si="62"/>
        <v>0</v>
      </c>
      <c r="J780" s="468">
        <f t="shared" si="63"/>
        <v>0</v>
      </c>
      <c r="K780" s="476">
        <f t="shared" si="64"/>
        <v>0</v>
      </c>
      <c r="L780" s="348"/>
    </row>
    <row r="781" s="455" customFormat="1" ht="19.95" customHeight="1" spans="1:12">
      <c r="A781" s="455">
        <v>2110501</v>
      </c>
      <c r="B781" s="469">
        <f t="shared" si="60"/>
        <v>7</v>
      </c>
      <c r="C781" s="470" t="s">
        <v>625</v>
      </c>
      <c r="D781" s="471">
        <v>0</v>
      </c>
      <c r="E781" s="471">
        <v>0</v>
      </c>
      <c r="F781" s="471">
        <v>0</v>
      </c>
      <c r="G781" s="471">
        <v>0</v>
      </c>
      <c r="H781" s="472">
        <f t="shared" si="61"/>
        <v>0</v>
      </c>
      <c r="I781" s="472">
        <f t="shared" si="62"/>
        <v>0</v>
      </c>
      <c r="J781" s="468">
        <f t="shared" si="63"/>
        <v>0</v>
      </c>
      <c r="K781" s="476">
        <f t="shared" si="64"/>
        <v>0</v>
      </c>
      <c r="L781" s="348"/>
    </row>
    <row r="782" s="455" customFormat="1" ht="19.95" customHeight="1" spans="1:12">
      <c r="A782" s="455">
        <v>2110502</v>
      </c>
      <c r="B782" s="469">
        <f t="shared" si="60"/>
        <v>7</v>
      </c>
      <c r="C782" s="470" t="s">
        <v>626</v>
      </c>
      <c r="D782" s="471">
        <v>0</v>
      </c>
      <c r="E782" s="471">
        <v>0</v>
      </c>
      <c r="F782" s="471">
        <v>0</v>
      </c>
      <c r="G782" s="471">
        <v>0</v>
      </c>
      <c r="H782" s="472">
        <f t="shared" si="61"/>
        <v>0</v>
      </c>
      <c r="I782" s="472">
        <f t="shared" si="62"/>
        <v>0</v>
      </c>
      <c r="J782" s="468">
        <f t="shared" si="63"/>
        <v>0</v>
      </c>
      <c r="K782" s="476">
        <f t="shared" si="64"/>
        <v>0</v>
      </c>
      <c r="L782" s="348"/>
    </row>
    <row r="783" s="455" customFormat="1" ht="19.95" customHeight="1" spans="1:12">
      <c r="A783" s="455">
        <v>2110503</v>
      </c>
      <c r="B783" s="469">
        <f t="shared" si="60"/>
        <v>7</v>
      </c>
      <c r="C783" s="470" t="s">
        <v>627</v>
      </c>
      <c r="D783" s="471">
        <v>0</v>
      </c>
      <c r="E783" s="471">
        <v>0</v>
      </c>
      <c r="F783" s="471">
        <v>0</v>
      </c>
      <c r="G783" s="471">
        <v>0</v>
      </c>
      <c r="H783" s="472">
        <f t="shared" si="61"/>
        <v>0</v>
      </c>
      <c r="I783" s="472">
        <f t="shared" si="62"/>
        <v>0</v>
      </c>
      <c r="J783" s="468">
        <f t="shared" si="63"/>
        <v>0</v>
      </c>
      <c r="K783" s="476">
        <f t="shared" si="64"/>
        <v>0</v>
      </c>
      <c r="L783" s="348"/>
    </row>
    <row r="784" s="455" customFormat="1" ht="19.95" customHeight="1" spans="1:12">
      <c r="A784" s="455">
        <v>2110506</v>
      </c>
      <c r="B784" s="469">
        <f t="shared" si="60"/>
        <v>7</v>
      </c>
      <c r="C784" s="470" t="s">
        <v>628</v>
      </c>
      <c r="D784" s="471">
        <v>0</v>
      </c>
      <c r="E784" s="471">
        <v>0</v>
      </c>
      <c r="F784" s="471">
        <v>0</v>
      </c>
      <c r="G784" s="471">
        <v>0</v>
      </c>
      <c r="H784" s="472">
        <f t="shared" si="61"/>
        <v>0</v>
      </c>
      <c r="I784" s="472">
        <f t="shared" si="62"/>
        <v>0</v>
      </c>
      <c r="J784" s="468">
        <f t="shared" si="63"/>
        <v>0</v>
      </c>
      <c r="K784" s="476">
        <f t="shared" si="64"/>
        <v>0</v>
      </c>
      <c r="L784" s="348"/>
    </row>
    <row r="785" s="455" customFormat="1" ht="19.95" customHeight="1" spans="1:12">
      <c r="A785" s="455">
        <v>2110507</v>
      </c>
      <c r="B785" s="469">
        <f t="shared" si="60"/>
        <v>7</v>
      </c>
      <c r="C785" s="470" t="s">
        <v>629</v>
      </c>
      <c r="D785" s="471">
        <v>0</v>
      </c>
      <c r="E785" s="471">
        <v>0</v>
      </c>
      <c r="F785" s="471">
        <v>0</v>
      </c>
      <c r="G785" s="471">
        <v>0</v>
      </c>
      <c r="H785" s="472">
        <f t="shared" si="61"/>
        <v>0</v>
      </c>
      <c r="I785" s="472">
        <f t="shared" si="62"/>
        <v>0</v>
      </c>
      <c r="J785" s="468">
        <f t="shared" si="63"/>
        <v>0</v>
      </c>
      <c r="K785" s="476">
        <f t="shared" si="64"/>
        <v>0</v>
      </c>
      <c r="L785" s="348"/>
    </row>
    <row r="786" s="455" customFormat="1" ht="19.95" customHeight="1" spans="1:12">
      <c r="A786" s="455">
        <v>2110599</v>
      </c>
      <c r="B786" s="469">
        <f t="shared" si="60"/>
        <v>7</v>
      </c>
      <c r="C786" s="470" t="s">
        <v>630</v>
      </c>
      <c r="D786" s="471">
        <v>0</v>
      </c>
      <c r="E786" s="471">
        <v>0</v>
      </c>
      <c r="F786" s="471">
        <v>0</v>
      </c>
      <c r="G786" s="471">
        <v>0</v>
      </c>
      <c r="H786" s="472">
        <f t="shared" si="61"/>
        <v>0</v>
      </c>
      <c r="I786" s="472">
        <f t="shared" si="62"/>
        <v>0</v>
      </c>
      <c r="J786" s="468">
        <f t="shared" si="63"/>
        <v>0</v>
      </c>
      <c r="K786" s="476">
        <f t="shared" si="64"/>
        <v>0</v>
      </c>
      <c r="L786" s="348"/>
    </row>
    <row r="787" s="455" customFormat="1" ht="19.95" customHeight="1" spans="1:12">
      <c r="A787" s="455">
        <v>21106</v>
      </c>
      <c r="B787" s="469">
        <f t="shared" si="60"/>
        <v>5</v>
      </c>
      <c r="C787" s="470" t="s">
        <v>631</v>
      </c>
      <c r="D787" s="471">
        <v>0</v>
      </c>
      <c r="E787" s="471">
        <v>0</v>
      </c>
      <c r="F787" s="471">
        <v>0</v>
      </c>
      <c r="G787" s="471">
        <v>0</v>
      </c>
      <c r="H787" s="472">
        <f t="shared" si="61"/>
        <v>0</v>
      </c>
      <c r="I787" s="472">
        <f t="shared" si="62"/>
        <v>0</v>
      </c>
      <c r="J787" s="468">
        <f t="shared" si="63"/>
        <v>0</v>
      </c>
      <c r="K787" s="476">
        <f t="shared" si="64"/>
        <v>0</v>
      </c>
      <c r="L787" s="348"/>
    </row>
    <row r="788" s="455" customFormat="1" ht="19.95" customHeight="1" spans="1:12">
      <c r="A788" s="455">
        <v>2110602</v>
      </c>
      <c r="B788" s="469">
        <f t="shared" si="60"/>
        <v>7</v>
      </c>
      <c r="C788" s="470" t="s">
        <v>632</v>
      </c>
      <c r="D788" s="471">
        <v>0</v>
      </c>
      <c r="E788" s="471">
        <v>0</v>
      </c>
      <c r="F788" s="471">
        <v>0</v>
      </c>
      <c r="G788" s="471">
        <v>0</v>
      </c>
      <c r="H788" s="472">
        <f t="shared" si="61"/>
        <v>0</v>
      </c>
      <c r="I788" s="472">
        <f t="shared" si="62"/>
        <v>0</v>
      </c>
      <c r="J788" s="468">
        <f t="shared" si="63"/>
        <v>0</v>
      </c>
      <c r="K788" s="476">
        <f t="shared" si="64"/>
        <v>0</v>
      </c>
      <c r="L788" s="348"/>
    </row>
    <row r="789" s="455" customFormat="1" ht="19.95" customHeight="1" spans="1:12">
      <c r="A789" s="455">
        <v>2110603</v>
      </c>
      <c r="B789" s="469">
        <f t="shared" si="60"/>
        <v>7</v>
      </c>
      <c r="C789" s="470" t="s">
        <v>633</v>
      </c>
      <c r="D789" s="471">
        <v>0</v>
      </c>
      <c r="E789" s="471">
        <v>0</v>
      </c>
      <c r="F789" s="471">
        <v>0</v>
      </c>
      <c r="G789" s="471">
        <v>0</v>
      </c>
      <c r="H789" s="472">
        <f t="shared" si="61"/>
        <v>0</v>
      </c>
      <c r="I789" s="472">
        <f t="shared" si="62"/>
        <v>0</v>
      </c>
      <c r="J789" s="468">
        <f t="shared" si="63"/>
        <v>0</v>
      </c>
      <c r="K789" s="476">
        <f t="shared" si="64"/>
        <v>0</v>
      </c>
      <c r="L789" s="348"/>
    </row>
    <row r="790" s="455" customFormat="1" ht="19.95" customHeight="1" spans="1:12">
      <c r="A790" s="455">
        <v>2110604</v>
      </c>
      <c r="B790" s="469">
        <f t="shared" si="60"/>
        <v>7</v>
      </c>
      <c r="C790" s="470" t="s">
        <v>634</v>
      </c>
      <c r="D790" s="471">
        <v>0</v>
      </c>
      <c r="E790" s="471">
        <v>0</v>
      </c>
      <c r="F790" s="471">
        <v>0</v>
      </c>
      <c r="G790" s="471">
        <v>0</v>
      </c>
      <c r="H790" s="472">
        <f t="shared" si="61"/>
        <v>0</v>
      </c>
      <c r="I790" s="472">
        <f t="shared" si="62"/>
        <v>0</v>
      </c>
      <c r="J790" s="468">
        <f t="shared" si="63"/>
        <v>0</v>
      </c>
      <c r="K790" s="476">
        <f t="shared" si="64"/>
        <v>0</v>
      </c>
      <c r="L790" s="348"/>
    </row>
    <row r="791" s="455" customFormat="1" ht="19.95" customHeight="1" spans="1:12">
      <c r="A791" s="455">
        <v>2110605</v>
      </c>
      <c r="B791" s="469">
        <f t="shared" si="60"/>
        <v>7</v>
      </c>
      <c r="C791" s="470" t="s">
        <v>635</v>
      </c>
      <c r="D791" s="471">
        <v>0</v>
      </c>
      <c r="E791" s="471">
        <v>0</v>
      </c>
      <c r="F791" s="471">
        <v>0</v>
      </c>
      <c r="G791" s="471">
        <v>0</v>
      </c>
      <c r="H791" s="472">
        <f t="shared" si="61"/>
        <v>0</v>
      </c>
      <c r="I791" s="472">
        <f t="shared" si="62"/>
        <v>0</v>
      </c>
      <c r="J791" s="468">
        <f t="shared" si="63"/>
        <v>0</v>
      </c>
      <c r="K791" s="476">
        <f t="shared" si="64"/>
        <v>0</v>
      </c>
      <c r="L791" s="348"/>
    </row>
    <row r="792" s="455" customFormat="1" ht="19.95" customHeight="1" spans="1:12">
      <c r="A792" s="455">
        <v>2110699</v>
      </c>
      <c r="B792" s="469">
        <f t="shared" si="60"/>
        <v>7</v>
      </c>
      <c r="C792" s="470" t="s">
        <v>636</v>
      </c>
      <c r="D792" s="471">
        <v>0</v>
      </c>
      <c r="E792" s="471">
        <v>0</v>
      </c>
      <c r="F792" s="471">
        <v>0</v>
      </c>
      <c r="G792" s="471">
        <v>0</v>
      </c>
      <c r="H792" s="472">
        <f t="shared" si="61"/>
        <v>0</v>
      </c>
      <c r="I792" s="472">
        <f t="shared" si="62"/>
        <v>0</v>
      </c>
      <c r="J792" s="468">
        <f t="shared" si="63"/>
        <v>0</v>
      </c>
      <c r="K792" s="476">
        <f t="shared" si="64"/>
        <v>0</v>
      </c>
      <c r="L792" s="348"/>
    </row>
    <row r="793" s="455" customFormat="1" ht="19.95" customHeight="1" spans="1:12">
      <c r="A793" s="455">
        <v>21107</v>
      </c>
      <c r="B793" s="469">
        <f t="shared" si="60"/>
        <v>5</v>
      </c>
      <c r="C793" s="470" t="s">
        <v>637</v>
      </c>
      <c r="D793" s="471">
        <v>0</v>
      </c>
      <c r="E793" s="471">
        <v>0</v>
      </c>
      <c r="F793" s="471">
        <v>0</v>
      </c>
      <c r="G793" s="471">
        <v>0</v>
      </c>
      <c r="H793" s="472">
        <f t="shared" si="61"/>
        <v>0</v>
      </c>
      <c r="I793" s="472">
        <f t="shared" si="62"/>
        <v>0</v>
      </c>
      <c r="J793" s="468">
        <f t="shared" si="63"/>
        <v>0</v>
      </c>
      <c r="K793" s="476">
        <f t="shared" si="64"/>
        <v>0</v>
      </c>
      <c r="L793" s="348"/>
    </row>
    <row r="794" s="455" customFormat="1" ht="19.95" customHeight="1" spans="1:12">
      <c r="A794" s="455">
        <v>2110704</v>
      </c>
      <c r="B794" s="469">
        <f t="shared" si="60"/>
        <v>7</v>
      </c>
      <c r="C794" s="470" t="s">
        <v>638</v>
      </c>
      <c r="D794" s="471">
        <v>0</v>
      </c>
      <c r="E794" s="471">
        <v>0</v>
      </c>
      <c r="F794" s="471">
        <v>0</v>
      </c>
      <c r="G794" s="471">
        <v>0</v>
      </c>
      <c r="H794" s="472">
        <f t="shared" si="61"/>
        <v>0</v>
      </c>
      <c r="I794" s="472">
        <f t="shared" si="62"/>
        <v>0</v>
      </c>
      <c r="J794" s="468">
        <f t="shared" si="63"/>
        <v>0</v>
      </c>
      <c r="K794" s="476">
        <f t="shared" si="64"/>
        <v>0</v>
      </c>
      <c r="L794" s="348"/>
    </row>
    <row r="795" s="455" customFormat="1" ht="19.95" customHeight="1" spans="1:12">
      <c r="A795" s="455">
        <v>2110799</v>
      </c>
      <c r="B795" s="469">
        <f t="shared" si="60"/>
        <v>7</v>
      </c>
      <c r="C795" s="470" t="s">
        <v>639</v>
      </c>
      <c r="D795" s="471">
        <v>0</v>
      </c>
      <c r="E795" s="471">
        <v>0</v>
      </c>
      <c r="F795" s="471">
        <v>0</v>
      </c>
      <c r="G795" s="471">
        <v>0</v>
      </c>
      <c r="H795" s="472">
        <f t="shared" si="61"/>
        <v>0</v>
      </c>
      <c r="I795" s="472">
        <f t="shared" si="62"/>
        <v>0</v>
      </c>
      <c r="J795" s="468">
        <f t="shared" si="63"/>
        <v>0</v>
      </c>
      <c r="K795" s="476">
        <f t="shared" si="64"/>
        <v>0</v>
      </c>
      <c r="L795" s="348"/>
    </row>
    <row r="796" s="455" customFormat="1" ht="19.95" customHeight="1" spans="1:12">
      <c r="A796" s="455">
        <v>21108</v>
      </c>
      <c r="B796" s="469">
        <f t="shared" si="60"/>
        <v>5</v>
      </c>
      <c r="C796" s="470" t="s">
        <v>640</v>
      </c>
      <c r="D796" s="471">
        <v>0</v>
      </c>
      <c r="E796" s="471">
        <v>0</v>
      </c>
      <c r="F796" s="471">
        <v>0</v>
      </c>
      <c r="G796" s="471">
        <v>0</v>
      </c>
      <c r="H796" s="472">
        <f t="shared" si="61"/>
        <v>0</v>
      </c>
      <c r="I796" s="472">
        <f t="shared" si="62"/>
        <v>0</v>
      </c>
      <c r="J796" s="468">
        <f t="shared" si="63"/>
        <v>0</v>
      </c>
      <c r="K796" s="476">
        <f t="shared" si="64"/>
        <v>0</v>
      </c>
      <c r="L796" s="348"/>
    </row>
    <row r="797" s="455" customFormat="1" ht="19.95" customHeight="1" spans="1:12">
      <c r="A797" s="455">
        <v>2110804</v>
      </c>
      <c r="B797" s="469">
        <f t="shared" si="60"/>
        <v>7</v>
      </c>
      <c r="C797" s="470" t="s">
        <v>641</v>
      </c>
      <c r="D797" s="471">
        <v>0</v>
      </c>
      <c r="E797" s="471">
        <v>0</v>
      </c>
      <c r="F797" s="471">
        <v>0</v>
      </c>
      <c r="G797" s="471">
        <v>0</v>
      </c>
      <c r="H797" s="472">
        <f t="shared" si="61"/>
        <v>0</v>
      </c>
      <c r="I797" s="472">
        <f t="shared" si="62"/>
        <v>0</v>
      </c>
      <c r="J797" s="468">
        <f t="shared" si="63"/>
        <v>0</v>
      </c>
      <c r="K797" s="476">
        <f t="shared" si="64"/>
        <v>0</v>
      </c>
      <c r="L797" s="348"/>
    </row>
    <row r="798" s="455" customFormat="1" ht="19.95" customHeight="1" spans="1:12">
      <c r="A798" s="455">
        <v>2110899</v>
      </c>
      <c r="B798" s="469">
        <f t="shared" si="60"/>
        <v>7</v>
      </c>
      <c r="C798" s="470" t="s">
        <v>642</v>
      </c>
      <c r="D798" s="471">
        <v>0</v>
      </c>
      <c r="E798" s="471">
        <v>0</v>
      </c>
      <c r="F798" s="471">
        <v>0</v>
      </c>
      <c r="G798" s="471">
        <v>0</v>
      </c>
      <c r="H798" s="472">
        <f t="shared" si="61"/>
        <v>0</v>
      </c>
      <c r="I798" s="472">
        <f t="shared" si="62"/>
        <v>0</v>
      </c>
      <c r="J798" s="468">
        <f t="shared" si="63"/>
        <v>0</v>
      </c>
      <c r="K798" s="476">
        <f t="shared" si="64"/>
        <v>0</v>
      </c>
      <c r="L798" s="348"/>
    </row>
    <row r="799" s="455" customFormat="1" ht="19.95" customHeight="1" spans="1:12">
      <c r="A799" s="455">
        <v>21109</v>
      </c>
      <c r="B799" s="469">
        <f t="shared" si="60"/>
        <v>5</v>
      </c>
      <c r="C799" s="470" t="s">
        <v>643</v>
      </c>
      <c r="D799" s="471">
        <v>0</v>
      </c>
      <c r="E799" s="471">
        <v>0</v>
      </c>
      <c r="F799" s="471">
        <v>0</v>
      </c>
      <c r="G799" s="471">
        <v>0</v>
      </c>
      <c r="H799" s="472">
        <f t="shared" si="61"/>
        <v>0</v>
      </c>
      <c r="I799" s="472">
        <f t="shared" si="62"/>
        <v>0</v>
      </c>
      <c r="J799" s="468">
        <f t="shared" si="63"/>
        <v>0</v>
      </c>
      <c r="K799" s="476">
        <f t="shared" si="64"/>
        <v>0</v>
      </c>
      <c r="L799" s="348"/>
    </row>
    <row r="800" s="455" customFormat="1" ht="19.95" customHeight="1" spans="1:12">
      <c r="A800" s="455">
        <v>2110901</v>
      </c>
      <c r="B800" s="469">
        <f t="shared" si="60"/>
        <v>7</v>
      </c>
      <c r="C800" s="470" t="s">
        <v>644</v>
      </c>
      <c r="D800" s="471">
        <v>0</v>
      </c>
      <c r="E800" s="471"/>
      <c r="F800" s="471">
        <v>0</v>
      </c>
      <c r="G800" s="471">
        <v>0</v>
      </c>
      <c r="H800" s="472">
        <f t="shared" si="61"/>
        <v>0</v>
      </c>
      <c r="I800" s="472">
        <f t="shared" si="62"/>
        <v>0</v>
      </c>
      <c r="J800" s="468">
        <f t="shared" si="63"/>
        <v>0</v>
      </c>
      <c r="K800" s="476">
        <f t="shared" si="64"/>
        <v>0</v>
      </c>
      <c r="L800" s="348"/>
    </row>
    <row r="801" s="455" customFormat="1" ht="19.95" customHeight="1" spans="1:12">
      <c r="A801" s="455">
        <v>21110</v>
      </c>
      <c r="B801" s="469">
        <f t="shared" si="60"/>
        <v>5</v>
      </c>
      <c r="C801" s="470" t="s">
        <v>645</v>
      </c>
      <c r="D801" s="471">
        <v>0</v>
      </c>
      <c r="E801" s="471">
        <v>0</v>
      </c>
      <c r="F801" s="471">
        <v>0</v>
      </c>
      <c r="G801" s="471">
        <v>0</v>
      </c>
      <c r="H801" s="472">
        <f t="shared" si="61"/>
        <v>0</v>
      </c>
      <c r="I801" s="472">
        <f t="shared" si="62"/>
        <v>0</v>
      </c>
      <c r="J801" s="468">
        <f t="shared" si="63"/>
        <v>0</v>
      </c>
      <c r="K801" s="476">
        <f t="shared" si="64"/>
        <v>0</v>
      </c>
      <c r="L801" s="348"/>
    </row>
    <row r="802" s="455" customFormat="1" ht="19.95" customHeight="1" spans="1:12">
      <c r="A802" s="455">
        <v>2111001</v>
      </c>
      <c r="B802" s="469">
        <f t="shared" si="60"/>
        <v>7</v>
      </c>
      <c r="C802" s="470" t="s">
        <v>646</v>
      </c>
      <c r="D802" s="471">
        <v>0</v>
      </c>
      <c r="E802" s="471"/>
      <c r="F802" s="471">
        <v>0</v>
      </c>
      <c r="G802" s="471">
        <v>0</v>
      </c>
      <c r="H802" s="472">
        <f t="shared" si="61"/>
        <v>0</v>
      </c>
      <c r="I802" s="472">
        <f t="shared" si="62"/>
        <v>0</v>
      </c>
      <c r="J802" s="468">
        <f t="shared" si="63"/>
        <v>0</v>
      </c>
      <c r="K802" s="476">
        <f t="shared" si="64"/>
        <v>0</v>
      </c>
      <c r="L802" s="348"/>
    </row>
    <row r="803" s="455" customFormat="1" ht="19.95" customHeight="1" spans="1:12">
      <c r="A803" s="455">
        <v>21111</v>
      </c>
      <c r="B803" s="469">
        <f t="shared" si="60"/>
        <v>5</v>
      </c>
      <c r="C803" s="470" t="s">
        <v>647</v>
      </c>
      <c r="D803" s="471">
        <v>0</v>
      </c>
      <c r="E803" s="471">
        <v>0</v>
      </c>
      <c r="F803" s="471">
        <v>0</v>
      </c>
      <c r="G803" s="471">
        <v>0</v>
      </c>
      <c r="H803" s="472">
        <f t="shared" si="61"/>
        <v>0</v>
      </c>
      <c r="I803" s="472">
        <f t="shared" si="62"/>
        <v>0</v>
      </c>
      <c r="J803" s="468">
        <f t="shared" si="63"/>
        <v>0</v>
      </c>
      <c r="K803" s="476">
        <f t="shared" si="64"/>
        <v>0</v>
      </c>
      <c r="L803" s="348"/>
    </row>
    <row r="804" s="455" customFormat="1" ht="19.95" customHeight="1" spans="1:12">
      <c r="A804" s="455">
        <v>2111101</v>
      </c>
      <c r="B804" s="469">
        <f t="shared" si="60"/>
        <v>7</v>
      </c>
      <c r="C804" s="470" t="s">
        <v>648</v>
      </c>
      <c r="D804" s="471">
        <v>0</v>
      </c>
      <c r="E804" s="471">
        <v>0</v>
      </c>
      <c r="F804" s="471">
        <v>0</v>
      </c>
      <c r="G804" s="471">
        <v>0</v>
      </c>
      <c r="H804" s="472">
        <f t="shared" si="61"/>
        <v>0</v>
      </c>
      <c r="I804" s="472">
        <f t="shared" si="62"/>
        <v>0</v>
      </c>
      <c r="J804" s="468">
        <f t="shared" si="63"/>
        <v>0</v>
      </c>
      <c r="K804" s="476">
        <f t="shared" si="64"/>
        <v>0</v>
      </c>
      <c r="L804" s="348"/>
    </row>
    <row r="805" s="455" customFormat="1" ht="19.95" customHeight="1" spans="1:12">
      <c r="A805" s="455">
        <v>2111102</v>
      </c>
      <c r="B805" s="469">
        <f t="shared" si="60"/>
        <v>7</v>
      </c>
      <c r="C805" s="470" t="s">
        <v>649</v>
      </c>
      <c r="D805" s="471">
        <v>0</v>
      </c>
      <c r="E805" s="471">
        <v>0</v>
      </c>
      <c r="F805" s="471">
        <v>0</v>
      </c>
      <c r="G805" s="471">
        <v>0</v>
      </c>
      <c r="H805" s="472">
        <f t="shared" si="61"/>
        <v>0</v>
      </c>
      <c r="I805" s="472">
        <f t="shared" si="62"/>
        <v>0</v>
      </c>
      <c r="J805" s="468">
        <f t="shared" si="63"/>
        <v>0</v>
      </c>
      <c r="K805" s="476">
        <f t="shared" si="64"/>
        <v>0</v>
      </c>
      <c r="L805" s="348"/>
    </row>
    <row r="806" s="455" customFormat="1" ht="19.95" customHeight="1" spans="1:12">
      <c r="A806" s="455">
        <v>2111103</v>
      </c>
      <c r="B806" s="469">
        <f t="shared" si="60"/>
        <v>7</v>
      </c>
      <c r="C806" s="470" t="s">
        <v>650</v>
      </c>
      <c r="D806" s="471">
        <v>0</v>
      </c>
      <c r="E806" s="471">
        <v>0</v>
      </c>
      <c r="F806" s="471">
        <v>0</v>
      </c>
      <c r="G806" s="471">
        <v>0</v>
      </c>
      <c r="H806" s="472">
        <f t="shared" si="61"/>
        <v>0</v>
      </c>
      <c r="I806" s="472">
        <f t="shared" si="62"/>
        <v>0</v>
      </c>
      <c r="J806" s="468">
        <f t="shared" si="63"/>
        <v>0</v>
      </c>
      <c r="K806" s="476">
        <f t="shared" si="64"/>
        <v>0</v>
      </c>
      <c r="L806" s="348"/>
    </row>
    <row r="807" s="455" customFormat="1" ht="19.95" customHeight="1" spans="1:12">
      <c r="A807" s="455">
        <v>2111104</v>
      </c>
      <c r="B807" s="469">
        <f t="shared" si="60"/>
        <v>7</v>
      </c>
      <c r="C807" s="470" t="s">
        <v>651</v>
      </c>
      <c r="D807" s="471">
        <v>0</v>
      </c>
      <c r="E807" s="471">
        <v>0</v>
      </c>
      <c r="F807" s="471">
        <v>0</v>
      </c>
      <c r="G807" s="471">
        <v>0</v>
      </c>
      <c r="H807" s="472">
        <f t="shared" si="61"/>
        <v>0</v>
      </c>
      <c r="I807" s="472">
        <f t="shared" si="62"/>
        <v>0</v>
      </c>
      <c r="J807" s="468">
        <f t="shared" si="63"/>
        <v>0</v>
      </c>
      <c r="K807" s="476">
        <f t="shared" si="64"/>
        <v>0</v>
      </c>
      <c r="L807" s="348"/>
    </row>
    <row r="808" s="455" customFormat="1" ht="19.95" customHeight="1" spans="1:12">
      <c r="A808" s="455">
        <v>2111199</v>
      </c>
      <c r="B808" s="469">
        <f t="shared" si="60"/>
        <v>7</v>
      </c>
      <c r="C808" s="470" t="s">
        <v>652</v>
      </c>
      <c r="D808" s="471">
        <v>0</v>
      </c>
      <c r="E808" s="471">
        <v>0</v>
      </c>
      <c r="F808" s="471">
        <v>0</v>
      </c>
      <c r="G808" s="471">
        <v>0</v>
      </c>
      <c r="H808" s="472">
        <f t="shared" si="61"/>
        <v>0</v>
      </c>
      <c r="I808" s="472">
        <f t="shared" si="62"/>
        <v>0</v>
      </c>
      <c r="J808" s="468">
        <f t="shared" si="63"/>
        <v>0</v>
      </c>
      <c r="K808" s="476">
        <f t="shared" si="64"/>
        <v>0</v>
      </c>
      <c r="L808" s="348"/>
    </row>
    <row r="809" s="455" customFormat="1" ht="19.95" customHeight="1" spans="1:12">
      <c r="A809" s="455">
        <v>21112</v>
      </c>
      <c r="B809" s="469">
        <f t="shared" si="60"/>
        <v>5</v>
      </c>
      <c r="C809" s="470" t="s">
        <v>653</v>
      </c>
      <c r="D809" s="471">
        <v>0</v>
      </c>
      <c r="E809" s="471">
        <v>0</v>
      </c>
      <c r="F809" s="471">
        <v>0</v>
      </c>
      <c r="G809" s="471">
        <v>0</v>
      </c>
      <c r="H809" s="472">
        <f t="shared" si="61"/>
        <v>0</v>
      </c>
      <c r="I809" s="472">
        <f t="shared" si="62"/>
        <v>0</v>
      </c>
      <c r="J809" s="468">
        <f t="shared" si="63"/>
        <v>0</v>
      </c>
      <c r="K809" s="476">
        <f t="shared" si="64"/>
        <v>0</v>
      </c>
      <c r="L809" s="348"/>
    </row>
    <row r="810" s="455" customFormat="1" ht="19.95" customHeight="1" spans="1:12">
      <c r="A810" s="455">
        <v>2111201</v>
      </c>
      <c r="B810" s="469">
        <f t="shared" si="60"/>
        <v>7</v>
      </c>
      <c r="C810" s="470" t="s">
        <v>654</v>
      </c>
      <c r="D810" s="471">
        <v>0</v>
      </c>
      <c r="E810" s="471"/>
      <c r="F810" s="471">
        <v>0</v>
      </c>
      <c r="G810" s="471">
        <v>0</v>
      </c>
      <c r="H810" s="472">
        <f t="shared" si="61"/>
        <v>0</v>
      </c>
      <c r="I810" s="472">
        <f t="shared" si="62"/>
        <v>0</v>
      </c>
      <c r="J810" s="468">
        <f t="shared" si="63"/>
        <v>0</v>
      </c>
      <c r="K810" s="476">
        <f t="shared" si="64"/>
        <v>0</v>
      </c>
      <c r="L810" s="348"/>
    </row>
    <row r="811" s="455" customFormat="1" ht="19.95" customHeight="1" spans="1:12">
      <c r="A811" s="455">
        <v>21113</v>
      </c>
      <c r="B811" s="469">
        <f t="shared" si="60"/>
        <v>5</v>
      </c>
      <c r="C811" s="470" t="s">
        <v>655</v>
      </c>
      <c r="D811" s="471">
        <v>0</v>
      </c>
      <c r="E811" s="471">
        <v>0</v>
      </c>
      <c r="F811" s="471">
        <v>0</v>
      </c>
      <c r="G811" s="471">
        <v>0</v>
      </c>
      <c r="H811" s="472">
        <f t="shared" si="61"/>
        <v>0</v>
      </c>
      <c r="I811" s="472">
        <f t="shared" si="62"/>
        <v>0</v>
      </c>
      <c r="J811" s="468">
        <f t="shared" si="63"/>
        <v>0</v>
      </c>
      <c r="K811" s="476">
        <f t="shared" si="64"/>
        <v>0</v>
      </c>
      <c r="L811" s="348"/>
    </row>
    <row r="812" s="455" customFormat="1" ht="19.95" customHeight="1" spans="1:12">
      <c r="A812" s="455">
        <v>2111301</v>
      </c>
      <c r="B812" s="469">
        <f t="shared" si="60"/>
        <v>7</v>
      </c>
      <c r="C812" s="470" t="s">
        <v>656</v>
      </c>
      <c r="D812" s="471">
        <v>0</v>
      </c>
      <c r="E812" s="471"/>
      <c r="F812" s="471">
        <v>0</v>
      </c>
      <c r="G812" s="471">
        <v>0</v>
      </c>
      <c r="H812" s="472">
        <f t="shared" si="61"/>
        <v>0</v>
      </c>
      <c r="I812" s="472">
        <f t="shared" si="62"/>
        <v>0</v>
      </c>
      <c r="J812" s="468">
        <f t="shared" si="63"/>
        <v>0</v>
      </c>
      <c r="K812" s="476">
        <f t="shared" si="64"/>
        <v>0</v>
      </c>
      <c r="L812" s="348"/>
    </row>
    <row r="813" s="455" customFormat="1" ht="19.95" customHeight="1" spans="1:12">
      <c r="A813" s="455">
        <v>21114</v>
      </c>
      <c r="B813" s="469">
        <f t="shared" si="60"/>
        <v>5</v>
      </c>
      <c r="C813" s="470" t="s">
        <v>657</v>
      </c>
      <c r="D813" s="471">
        <v>0</v>
      </c>
      <c r="E813" s="471">
        <v>0</v>
      </c>
      <c r="F813" s="471">
        <v>0</v>
      </c>
      <c r="G813" s="471">
        <v>0</v>
      </c>
      <c r="H813" s="472">
        <f t="shared" si="61"/>
        <v>0</v>
      </c>
      <c r="I813" s="472">
        <f t="shared" si="62"/>
        <v>0</v>
      </c>
      <c r="J813" s="468">
        <f t="shared" si="63"/>
        <v>0</v>
      </c>
      <c r="K813" s="476">
        <f t="shared" si="64"/>
        <v>0</v>
      </c>
      <c r="L813" s="348"/>
    </row>
    <row r="814" s="455" customFormat="1" ht="19.95" customHeight="1" spans="1:12">
      <c r="A814" s="455">
        <v>2111401</v>
      </c>
      <c r="B814" s="469">
        <f t="shared" si="60"/>
        <v>7</v>
      </c>
      <c r="C814" s="470" t="s">
        <v>54</v>
      </c>
      <c r="D814" s="471">
        <v>0</v>
      </c>
      <c r="E814" s="471">
        <v>0</v>
      </c>
      <c r="F814" s="471">
        <v>0</v>
      </c>
      <c r="G814" s="471">
        <v>0</v>
      </c>
      <c r="H814" s="472">
        <f t="shared" si="61"/>
        <v>0</v>
      </c>
      <c r="I814" s="472">
        <f t="shared" si="62"/>
        <v>0</v>
      </c>
      <c r="J814" s="468">
        <f t="shared" si="63"/>
        <v>0</v>
      </c>
      <c r="K814" s="476">
        <f t="shared" si="64"/>
        <v>0</v>
      </c>
      <c r="L814" s="348"/>
    </row>
    <row r="815" s="455" customFormat="1" ht="19.95" customHeight="1" spans="1:12">
      <c r="A815" s="455">
        <v>2111402</v>
      </c>
      <c r="B815" s="469">
        <f t="shared" si="60"/>
        <v>7</v>
      </c>
      <c r="C815" s="470" t="s">
        <v>55</v>
      </c>
      <c r="D815" s="471">
        <v>0</v>
      </c>
      <c r="E815" s="471">
        <v>0</v>
      </c>
      <c r="F815" s="471">
        <v>0</v>
      </c>
      <c r="G815" s="471">
        <v>0</v>
      </c>
      <c r="H815" s="472">
        <f t="shared" si="61"/>
        <v>0</v>
      </c>
      <c r="I815" s="472">
        <f t="shared" si="62"/>
        <v>0</v>
      </c>
      <c r="J815" s="468">
        <f t="shared" si="63"/>
        <v>0</v>
      </c>
      <c r="K815" s="476">
        <f t="shared" si="64"/>
        <v>0</v>
      </c>
      <c r="L815" s="348"/>
    </row>
    <row r="816" s="455" customFormat="1" ht="19.95" customHeight="1" spans="1:12">
      <c r="A816" s="455">
        <v>2111403</v>
      </c>
      <c r="B816" s="469">
        <f t="shared" si="60"/>
        <v>7</v>
      </c>
      <c r="C816" s="470" t="s">
        <v>56</v>
      </c>
      <c r="D816" s="471">
        <v>0</v>
      </c>
      <c r="E816" s="471">
        <v>0</v>
      </c>
      <c r="F816" s="471">
        <v>0</v>
      </c>
      <c r="G816" s="471">
        <v>0</v>
      </c>
      <c r="H816" s="472">
        <f t="shared" si="61"/>
        <v>0</v>
      </c>
      <c r="I816" s="472">
        <f t="shared" si="62"/>
        <v>0</v>
      </c>
      <c r="J816" s="468">
        <f t="shared" si="63"/>
        <v>0</v>
      </c>
      <c r="K816" s="476">
        <f t="shared" si="64"/>
        <v>0</v>
      </c>
      <c r="L816" s="348"/>
    </row>
    <row r="817" s="455" customFormat="1" ht="19.95" customHeight="1" spans="1:12">
      <c r="A817" s="455">
        <v>2111406</v>
      </c>
      <c r="B817" s="469">
        <f t="shared" si="60"/>
        <v>7</v>
      </c>
      <c r="C817" s="470" t="s">
        <v>658</v>
      </c>
      <c r="D817" s="471">
        <v>0</v>
      </c>
      <c r="E817" s="471">
        <v>0</v>
      </c>
      <c r="F817" s="471">
        <v>0</v>
      </c>
      <c r="G817" s="471">
        <v>0</v>
      </c>
      <c r="H817" s="472">
        <f t="shared" si="61"/>
        <v>0</v>
      </c>
      <c r="I817" s="472">
        <f t="shared" si="62"/>
        <v>0</v>
      </c>
      <c r="J817" s="468">
        <f t="shared" si="63"/>
        <v>0</v>
      </c>
      <c r="K817" s="476">
        <f t="shared" si="64"/>
        <v>0</v>
      </c>
      <c r="L817" s="348"/>
    </row>
    <row r="818" s="455" customFormat="1" ht="19.95" customHeight="1" spans="1:12">
      <c r="A818" s="455">
        <v>2111407</v>
      </c>
      <c r="B818" s="469">
        <f t="shared" si="60"/>
        <v>7</v>
      </c>
      <c r="C818" s="470" t="s">
        <v>659</v>
      </c>
      <c r="D818" s="471">
        <v>0</v>
      </c>
      <c r="E818" s="471">
        <v>0</v>
      </c>
      <c r="F818" s="471">
        <v>0</v>
      </c>
      <c r="G818" s="471">
        <v>0</v>
      </c>
      <c r="H818" s="472">
        <f t="shared" si="61"/>
        <v>0</v>
      </c>
      <c r="I818" s="472">
        <f t="shared" si="62"/>
        <v>0</v>
      </c>
      <c r="J818" s="468">
        <f t="shared" si="63"/>
        <v>0</v>
      </c>
      <c r="K818" s="476">
        <f t="shared" si="64"/>
        <v>0</v>
      </c>
      <c r="L818" s="348"/>
    </row>
    <row r="819" s="455" customFormat="1" ht="19.95" customHeight="1" spans="1:12">
      <c r="A819" s="455">
        <v>2111408</v>
      </c>
      <c r="B819" s="469">
        <f t="shared" si="60"/>
        <v>7</v>
      </c>
      <c r="C819" s="470" t="s">
        <v>660</v>
      </c>
      <c r="D819" s="471">
        <v>0</v>
      </c>
      <c r="E819" s="471">
        <v>0</v>
      </c>
      <c r="F819" s="471">
        <v>0</v>
      </c>
      <c r="G819" s="471">
        <v>0</v>
      </c>
      <c r="H819" s="472">
        <f t="shared" si="61"/>
        <v>0</v>
      </c>
      <c r="I819" s="472">
        <f t="shared" si="62"/>
        <v>0</v>
      </c>
      <c r="J819" s="468">
        <f t="shared" si="63"/>
        <v>0</v>
      </c>
      <c r="K819" s="476">
        <f t="shared" si="64"/>
        <v>0</v>
      </c>
      <c r="L819" s="348"/>
    </row>
    <row r="820" s="455" customFormat="1" ht="19.95" customHeight="1" spans="1:12">
      <c r="A820" s="455">
        <v>2111411</v>
      </c>
      <c r="B820" s="469">
        <f t="shared" si="60"/>
        <v>7</v>
      </c>
      <c r="C820" s="470" t="s">
        <v>95</v>
      </c>
      <c r="D820" s="471">
        <v>0</v>
      </c>
      <c r="E820" s="471">
        <v>0</v>
      </c>
      <c r="F820" s="471">
        <v>0</v>
      </c>
      <c r="G820" s="471">
        <v>0</v>
      </c>
      <c r="H820" s="472">
        <f t="shared" si="61"/>
        <v>0</v>
      </c>
      <c r="I820" s="472">
        <f t="shared" si="62"/>
        <v>0</v>
      </c>
      <c r="J820" s="468">
        <f t="shared" si="63"/>
        <v>0</v>
      </c>
      <c r="K820" s="476">
        <f t="shared" si="64"/>
        <v>0</v>
      </c>
      <c r="L820" s="348"/>
    </row>
    <row r="821" s="455" customFormat="1" ht="19.95" customHeight="1" spans="1:12">
      <c r="A821" s="455">
        <v>2111413</v>
      </c>
      <c r="B821" s="469">
        <f t="shared" si="60"/>
        <v>7</v>
      </c>
      <c r="C821" s="470" t="s">
        <v>661</v>
      </c>
      <c r="D821" s="471">
        <v>0</v>
      </c>
      <c r="E821" s="471">
        <v>0</v>
      </c>
      <c r="F821" s="471">
        <v>0</v>
      </c>
      <c r="G821" s="471">
        <v>0</v>
      </c>
      <c r="H821" s="472">
        <f t="shared" si="61"/>
        <v>0</v>
      </c>
      <c r="I821" s="472">
        <f t="shared" si="62"/>
        <v>0</v>
      </c>
      <c r="J821" s="468">
        <f t="shared" si="63"/>
        <v>0</v>
      </c>
      <c r="K821" s="476">
        <f t="shared" si="64"/>
        <v>0</v>
      </c>
      <c r="L821" s="348"/>
    </row>
    <row r="822" s="455" customFormat="1" ht="19.95" customHeight="1" spans="1:12">
      <c r="A822" s="455">
        <v>2111450</v>
      </c>
      <c r="B822" s="469">
        <f t="shared" si="60"/>
        <v>7</v>
      </c>
      <c r="C822" s="470" t="s">
        <v>63</v>
      </c>
      <c r="D822" s="471">
        <v>0</v>
      </c>
      <c r="E822" s="471">
        <v>0</v>
      </c>
      <c r="F822" s="471">
        <v>0</v>
      </c>
      <c r="G822" s="471">
        <v>0</v>
      </c>
      <c r="H822" s="472">
        <f t="shared" si="61"/>
        <v>0</v>
      </c>
      <c r="I822" s="472">
        <f t="shared" si="62"/>
        <v>0</v>
      </c>
      <c r="J822" s="468">
        <f t="shared" si="63"/>
        <v>0</v>
      </c>
      <c r="K822" s="476">
        <f t="shared" si="64"/>
        <v>0</v>
      </c>
      <c r="L822" s="348"/>
    </row>
    <row r="823" s="455" customFormat="1" ht="19.95" customHeight="1" spans="1:12">
      <c r="A823" s="455">
        <v>2111499</v>
      </c>
      <c r="B823" s="469">
        <f t="shared" si="60"/>
        <v>7</v>
      </c>
      <c r="C823" s="470" t="s">
        <v>662</v>
      </c>
      <c r="D823" s="471">
        <v>0</v>
      </c>
      <c r="E823" s="471">
        <v>0</v>
      </c>
      <c r="F823" s="471">
        <v>0</v>
      </c>
      <c r="G823" s="471">
        <v>0</v>
      </c>
      <c r="H823" s="472">
        <f t="shared" si="61"/>
        <v>0</v>
      </c>
      <c r="I823" s="472">
        <f t="shared" si="62"/>
        <v>0</v>
      </c>
      <c r="J823" s="468">
        <f t="shared" si="63"/>
        <v>0</v>
      </c>
      <c r="K823" s="476">
        <f t="shared" si="64"/>
        <v>0</v>
      </c>
      <c r="L823" s="348"/>
    </row>
    <row r="824" s="455" customFormat="1" ht="19.95" customHeight="1" spans="1:12">
      <c r="A824" s="455">
        <v>21199</v>
      </c>
      <c r="B824" s="469">
        <f t="shared" si="60"/>
        <v>5</v>
      </c>
      <c r="C824" s="470" t="s">
        <v>663</v>
      </c>
      <c r="D824" s="471">
        <v>0</v>
      </c>
      <c r="E824" s="471">
        <v>0</v>
      </c>
      <c r="F824" s="471">
        <v>0</v>
      </c>
      <c r="G824" s="471">
        <v>0</v>
      </c>
      <c r="H824" s="472">
        <f t="shared" si="61"/>
        <v>0</v>
      </c>
      <c r="I824" s="472">
        <f t="shared" si="62"/>
        <v>0</v>
      </c>
      <c r="J824" s="468">
        <f t="shared" si="63"/>
        <v>0</v>
      </c>
      <c r="K824" s="476">
        <f t="shared" si="64"/>
        <v>0</v>
      </c>
      <c r="L824" s="348"/>
    </row>
    <row r="825" s="455" customFormat="1" ht="19.95" customHeight="1" spans="1:12">
      <c r="A825" s="455">
        <v>2119999</v>
      </c>
      <c r="B825" s="469">
        <f t="shared" si="60"/>
        <v>7</v>
      </c>
      <c r="C825" s="470" t="s">
        <v>664</v>
      </c>
      <c r="D825" s="471">
        <v>0</v>
      </c>
      <c r="E825" s="471">
        <v>0</v>
      </c>
      <c r="F825" s="471">
        <v>0</v>
      </c>
      <c r="G825" s="471">
        <v>0</v>
      </c>
      <c r="H825" s="472">
        <f t="shared" si="61"/>
        <v>0</v>
      </c>
      <c r="I825" s="472">
        <f t="shared" si="62"/>
        <v>0</v>
      </c>
      <c r="J825" s="468">
        <f t="shared" si="63"/>
        <v>0</v>
      </c>
      <c r="K825" s="476">
        <f t="shared" si="64"/>
        <v>0</v>
      </c>
      <c r="L825" s="348"/>
    </row>
    <row r="826" s="455" customFormat="1" ht="19.95" customHeight="1" spans="1:12">
      <c r="A826" s="455">
        <v>212</v>
      </c>
      <c r="B826" s="469">
        <f t="shared" si="60"/>
        <v>3</v>
      </c>
      <c r="C826" s="470" t="s">
        <v>665</v>
      </c>
      <c r="D826" s="471">
        <v>202107</v>
      </c>
      <c r="E826" s="471">
        <v>104966.94</v>
      </c>
      <c r="F826" s="471">
        <v>127958</v>
      </c>
      <c r="G826" s="471">
        <v>127958</v>
      </c>
      <c r="H826" s="472">
        <f t="shared" si="61"/>
        <v>121.903143980381</v>
      </c>
      <c r="I826" s="472">
        <f t="shared" si="62"/>
        <v>100</v>
      </c>
      <c r="J826" s="468">
        <f t="shared" si="63"/>
        <v>-74149</v>
      </c>
      <c r="K826" s="476">
        <f t="shared" si="64"/>
        <v>-0.366879920042354</v>
      </c>
      <c r="L826" s="348" t="s">
        <v>15</v>
      </c>
    </row>
    <row r="827" s="455" customFormat="1" ht="19.95" customHeight="1" spans="1:12">
      <c r="A827" s="455">
        <v>21201</v>
      </c>
      <c r="B827" s="469">
        <f t="shared" si="60"/>
        <v>5</v>
      </c>
      <c r="C827" s="470" t="s">
        <v>666</v>
      </c>
      <c r="D827" s="471">
        <v>22191</v>
      </c>
      <c r="E827" s="471">
        <v>14610.91</v>
      </c>
      <c r="F827" s="471">
        <v>11491</v>
      </c>
      <c r="G827" s="471">
        <v>11491</v>
      </c>
      <c r="H827" s="472">
        <f t="shared" si="61"/>
        <v>78.6467098900753</v>
      </c>
      <c r="I827" s="472">
        <f t="shared" si="62"/>
        <v>100</v>
      </c>
      <c r="J827" s="468">
        <f t="shared" si="63"/>
        <v>-10700</v>
      </c>
      <c r="K827" s="476">
        <f t="shared" si="64"/>
        <v>-0.482177459330359</v>
      </c>
      <c r="L827" s="348"/>
    </row>
    <row r="828" s="455" customFormat="1" ht="19.95" customHeight="1" spans="1:12">
      <c r="A828" s="455">
        <v>2120101</v>
      </c>
      <c r="B828" s="469">
        <f t="shared" si="60"/>
        <v>7</v>
      </c>
      <c r="C828" s="470" t="s">
        <v>54</v>
      </c>
      <c r="D828" s="471">
        <v>676</v>
      </c>
      <c r="E828" s="471">
        <v>842.83</v>
      </c>
      <c r="F828" s="471">
        <v>568</v>
      </c>
      <c r="G828" s="471">
        <v>568</v>
      </c>
      <c r="H828" s="472">
        <f t="shared" si="61"/>
        <v>67.3920007593465</v>
      </c>
      <c r="I828" s="472">
        <f t="shared" si="62"/>
        <v>100</v>
      </c>
      <c r="J828" s="468">
        <f t="shared" si="63"/>
        <v>-108</v>
      </c>
      <c r="K828" s="476">
        <f t="shared" si="64"/>
        <v>-0.159763313609467</v>
      </c>
      <c r="L828" s="348"/>
    </row>
    <row r="829" s="455" customFormat="1" ht="19.95" customHeight="1" spans="1:12">
      <c r="A829" s="455">
        <v>2120102</v>
      </c>
      <c r="B829" s="469">
        <f t="shared" si="60"/>
        <v>7</v>
      </c>
      <c r="C829" s="470" t="s">
        <v>55</v>
      </c>
      <c r="D829" s="471">
        <v>11841</v>
      </c>
      <c r="E829" s="471">
        <v>227.9</v>
      </c>
      <c r="F829" s="471">
        <v>68</v>
      </c>
      <c r="G829" s="471">
        <v>68</v>
      </c>
      <c r="H829" s="472">
        <f t="shared" si="61"/>
        <v>29.8376480912681</v>
      </c>
      <c r="I829" s="472">
        <f t="shared" si="62"/>
        <v>100</v>
      </c>
      <c r="J829" s="468">
        <f t="shared" si="63"/>
        <v>-11773</v>
      </c>
      <c r="K829" s="476">
        <f t="shared" si="64"/>
        <v>-0.994257241787011</v>
      </c>
      <c r="L829" s="348"/>
    </row>
    <row r="830" s="455" customFormat="1" ht="19.95" customHeight="1" spans="1:12">
      <c r="A830" s="455">
        <v>2120103</v>
      </c>
      <c r="B830" s="469">
        <f t="shared" si="60"/>
        <v>7</v>
      </c>
      <c r="C830" s="470" t="s">
        <v>56</v>
      </c>
      <c r="D830" s="471">
        <v>0</v>
      </c>
      <c r="E830" s="471">
        <v>0</v>
      </c>
      <c r="F830" s="471">
        <v>0</v>
      </c>
      <c r="G830" s="471">
        <v>0</v>
      </c>
      <c r="H830" s="472">
        <f t="shared" si="61"/>
        <v>0</v>
      </c>
      <c r="I830" s="472">
        <f t="shared" si="62"/>
        <v>0</v>
      </c>
      <c r="J830" s="468">
        <f t="shared" si="63"/>
        <v>0</v>
      </c>
      <c r="K830" s="476">
        <f t="shared" si="64"/>
        <v>0</v>
      </c>
      <c r="L830" s="348"/>
    </row>
    <row r="831" s="455" customFormat="1" ht="19.95" customHeight="1" spans="1:12">
      <c r="A831" s="455">
        <v>2120104</v>
      </c>
      <c r="B831" s="469">
        <f t="shared" si="60"/>
        <v>7</v>
      </c>
      <c r="C831" s="470" t="s">
        <v>667</v>
      </c>
      <c r="D831" s="471">
        <v>3431</v>
      </c>
      <c r="E831" s="471">
        <v>4926.87</v>
      </c>
      <c r="F831" s="471">
        <v>5021</v>
      </c>
      <c r="G831" s="471">
        <v>5021</v>
      </c>
      <c r="H831" s="472">
        <f t="shared" si="61"/>
        <v>101.910543610852</v>
      </c>
      <c r="I831" s="472">
        <f t="shared" si="62"/>
        <v>100</v>
      </c>
      <c r="J831" s="468">
        <f t="shared" si="63"/>
        <v>1590</v>
      </c>
      <c r="K831" s="476">
        <f t="shared" si="64"/>
        <v>0.46342174293209</v>
      </c>
      <c r="L831" s="348"/>
    </row>
    <row r="832" s="455" customFormat="1" ht="19.95" customHeight="1" spans="1:12">
      <c r="A832" s="455">
        <v>2120105</v>
      </c>
      <c r="B832" s="469">
        <f t="shared" si="60"/>
        <v>7</v>
      </c>
      <c r="C832" s="470" t="s">
        <v>668</v>
      </c>
      <c r="D832" s="471">
        <v>0</v>
      </c>
      <c r="E832" s="471">
        <v>0</v>
      </c>
      <c r="F832" s="471">
        <v>0</v>
      </c>
      <c r="G832" s="471">
        <v>0</v>
      </c>
      <c r="H832" s="472">
        <f t="shared" si="61"/>
        <v>0</v>
      </c>
      <c r="I832" s="472">
        <f t="shared" si="62"/>
        <v>0</v>
      </c>
      <c r="J832" s="468">
        <f t="shared" si="63"/>
        <v>0</v>
      </c>
      <c r="K832" s="476">
        <f t="shared" si="64"/>
        <v>0</v>
      </c>
      <c r="L832" s="348"/>
    </row>
    <row r="833" s="455" customFormat="1" ht="19.95" customHeight="1" spans="1:12">
      <c r="A833" s="455">
        <v>2120106</v>
      </c>
      <c r="B833" s="469">
        <f t="shared" si="60"/>
        <v>7</v>
      </c>
      <c r="C833" s="470" t="s">
        <v>669</v>
      </c>
      <c r="D833" s="471">
        <v>0</v>
      </c>
      <c r="E833" s="471">
        <v>0</v>
      </c>
      <c r="F833" s="471">
        <v>0</v>
      </c>
      <c r="G833" s="471">
        <v>0</v>
      </c>
      <c r="H833" s="472">
        <f t="shared" si="61"/>
        <v>0</v>
      </c>
      <c r="I833" s="472">
        <f t="shared" si="62"/>
        <v>0</v>
      </c>
      <c r="J833" s="468">
        <f t="shared" si="63"/>
        <v>0</v>
      </c>
      <c r="K833" s="476">
        <f t="shared" si="64"/>
        <v>0</v>
      </c>
      <c r="L833" s="348"/>
    </row>
    <row r="834" s="455" customFormat="1" ht="19.95" customHeight="1" spans="1:12">
      <c r="A834" s="455">
        <v>2120107</v>
      </c>
      <c r="B834" s="469">
        <f t="shared" si="60"/>
        <v>7</v>
      </c>
      <c r="C834" s="470" t="s">
        <v>670</v>
      </c>
      <c r="D834" s="471">
        <v>0</v>
      </c>
      <c r="E834" s="471">
        <v>0</v>
      </c>
      <c r="F834" s="471">
        <v>0</v>
      </c>
      <c r="G834" s="471">
        <v>0</v>
      </c>
      <c r="H834" s="472">
        <f t="shared" si="61"/>
        <v>0</v>
      </c>
      <c r="I834" s="472">
        <f t="shared" si="62"/>
        <v>0</v>
      </c>
      <c r="J834" s="468">
        <f t="shared" si="63"/>
        <v>0</v>
      </c>
      <c r="K834" s="476">
        <f t="shared" si="64"/>
        <v>0</v>
      </c>
      <c r="L834" s="348"/>
    </row>
    <row r="835" s="455" customFormat="1" ht="19.95" customHeight="1" spans="1:12">
      <c r="A835" s="455">
        <v>2120109</v>
      </c>
      <c r="B835" s="469">
        <f t="shared" si="60"/>
        <v>7</v>
      </c>
      <c r="C835" s="470" t="s">
        <v>671</v>
      </c>
      <c r="D835" s="471">
        <v>0</v>
      </c>
      <c r="E835" s="471">
        <v>0</v>
      </c>
      <c r="F835" s="471">
        <v>0</v>
      </c>
      <c r="G835" s="471">
        <v>0</v>
      </c>
      <c r="H835" s="472">
        <f t="shared" si="61"/>
        <v>0</v>
      </c>
      <c r="I835" s="472">
        <f t="shared" si="62"/>
        <v>0</v>
      </c>
      <c r="J835" s="468">
        <f t="shared" si="63"/>
        <v>0</v>
      </c>
      <c r="K835" s="476">
        <f t="shared" si="64"/>
        <v>0</v>
      </c>
      <c r="L835" s="348"/>
    </row>
    <row r="836" s="455" customFormat="1" ht="19.95" customHeight="1" spans="1:12">
      <c r="A836" s="455">
        <v>2120110</v>
      </c>
      <c r="B836" s="469">
        <f t="shared" si="60"/>
        <v>7</v>
      </c>
      <c r="C836" s="470" t="s">
        <v>672</v>
      </c>
      <c r="D836" s="471">
        <v>0</v>
      </c>
      <c r="E836" s="471">
        <v>0</v>
      </c>
      <c r="F836" s="471">
        <v>0</v>
      </c>
      <c r="G836" s="471">
        <v>0</v>
      </c>
      <c r="H836" s="472">
        <f t="shared" si="61"/>
        <v>0</v>
      </c>
      <c r="I836" s="472">
        <f t="shared" si="62"/>
        <v>0</v>
      </c>
      <c r="J836" s="468">
        <f t="shared" si="63"/>
        <v>0</v>
      </c>
      <c r="K836" s="476">
        <f t="shared" si="64"/>
        <v>0</v>
      </c>
      <c r="L836" s="348"/>
    </row>
    <row r="837" s="455" customFormat="1" ht="19.95" customHeight="1" spans="1:12">
      <c r="A837" s="455">
        <v>2120199</v>
      </c>
      <c r="B837" s="469">
        <f t="shared" si="60"/>
        <v>7</v>
      </c>
      <c r="C837" s="470" t="s">
        <v>673</v>
      </c>
      <c r="D837" s="471">
        <v>6243</v>
      </c>
      <c r="E837" s="471">
        <v>8613.31</v>
      </c>
      <c r="F837" s="471">
        <v>5834</v>
      </c>
      <c r="G837" s="471">
        <v>5834</v>
      </c>
      <c r="H837" s="472">
        <f t="shared" si="61"/>
        <v>67.7323816279688</v>
      </c>
      <c r="I837" s="472">
        <f t="shared" si="62"/>
        <v>100</v>
      </c>
      <c r="J837" s="468">
        <f t="shared" si="63"/>
        <v>-409</v>
      </c>
      <c r="K837" s="476">
        <f t="shared" si="64"/>
        <v>-0.0655133749799776</v>
      </c>
      <c r="L837" s="348"/>
    </row>
    <row r="838" s="455" customFormat="1" ht="19.95" customHeight="1" spans="1:12">
      <c r="A838" s="455">
        <v>21202</v>
      </c>
      <c r="B838" s="469">
        <f t="shared" ref="B838:B901" si="65">LEN(A838)</f>
        <v>5</v>
      </c>
      <c r="C838" s="470" t="s">
        <v>674</v>
      </c>
      <c r="D838" s="471">
        <v>823</v>
      </c>
      <c r="E838" s="471">
        <v>769.12</v>
      </c>
      <c r="F838" s="471">
        <v>583</v>
      </c>
      <c r="G838" s="471">
        <v>583</v>
      </c>
      <c r="H838" s="472">
        <f t="shared" ref="H838:H901" si="66">IFERROR(G838/E838%,0)</f>
        <v>75.8009153318078</v>
      </c>
      <c r="I838" s="472">
        <f t="shared" ref="I838:I901" si="67">IFERROR(G838/F838%,0)</f>
        <v>100</v>
      </c>
      <c r="J838" s="468">
        <f t="shared" ref="J838:J901" si="68">IFERROR(G838-D838,0)</f>
        <v>-240</v>
      </c>
      <c r="K838" s="476">
        <f t="shared" ref="K838:K901" si="69">IFERROR(J838/D838*100%,0)</f>
        <v>-0.291616038882138</v>
      </c>
      <c r="L838" s="348"/>
    </row>
    <row r="839" s="455" customFormat="1" ht="19.95" customHeight="1" spans="1:12">
      <c r="A839" s="455">
        <v>2120201</v>
      </c>
      <c r="B839" s="469">
        <f t="shared" si="65"/>
        <v>7</v>
      </c>
      <c r="C839" s="470" t="s">
        <v>675</v>
      </c>
      <c r="D839" s="471">
        <v>823</v>
      </c>
      <c r="E839" s="471"/>
      <c r="F839" s="471">
        <v>583</v>
      </c>
      <c r="G839" s="471">
        <v>583</v>
      </c>
      <c r="H839" s="472">
        <f t="shared" si="66"/>
        <v>0</v>
      </c>
      <c r="I839" s="472">
        <f t="shared" si="67"/>
        <v>100</v>
      </c>
      <c r="J839" s="468">
        <f t="shared" si="68"/>
        <v>-240</v>
      </c>
      <c r="K839" s="476">
        <f t="shared" si="69"/>
        <v>-0.291616038882138</v>
      </c>
      <c r="L839" s="348"/>
    </row>
    <row r="840" s="455" customFormat="1" ht="19.95" customHeight="1" spans="1:12">
      <c r="A840" s="455">
        <v>21203</v>
      </c>
      <c r="B840" s="469">
        <f t="shared" si="65"/>
        <v>5</v>
      </c>
      <c r="C840" s="470" t="s">
        <v>676</v>
      </c>
      <c r="D840" s="471">
        <v>72581</v>
      </c>
      <c r="E840" s="471">
        <v>19237.85</v>
      </c>
      <c r="F840" s="471">
        <v>64625</v>
      </c>
      <c r="G840" s="471">
        <v>64625</v>
      </c>
      <c r="H840" s="472">
        <f t="shared" si="66"/>
        <v>335.926311931947</v>
      </c>
      <c r="I840" s="472">
        <f t="shared" si="67"/>
        <v>100</v>
      </c>
      <c r="J840" s="468">
        <f t="shared" si="68"/>
        <v>-7956</v>
      </c>
      <c r="K840" s="476">
        <f t="shared" si="69"/>
        <v>-0.109615464102175</v>
      </c>
      <c r="L840" s="348"/>
    </row>
    <row r="841" s="455" customFormat="1" ht="19.95" customHeight="1" spans="1:12">
      <c r="A841" s="455">
        <v>2120303</v>
      </c>
      <c r="B841" s="469">
        <f t="shared" si="65"/>
        <v>7</v>
      </c>
      <c r="C841" s="470" t="s">
        <v>677</v>
      </c>
      <c r="D841" s="471">
        <v>0</v>
      </c>
      <c r="E841" s="471">
        <v>0</v>
      </c>
      <c r="F841" s="471">
        <v>0</v>
      </c>
      <c r="G841" s="471">
        <v>0</v>
      </c>
      <c r="H841" s="472">
        <f t="shared" si="66"/>
        <v>0</v>
      </c>
      <c r="I841" s="472">
        <f t="shared" si="67"/>
        <v>0</v>
      </c>
      <c r="J841" s="468">
        <f t="shared" si="68"/>
        <v>0</v>
      </c>
      <c r="K841" s="476">
        <f t="shared" si="69"/>
        <v>0</v>
      </c>
      <c r="L841" s="348"/>
    </row>
    <row r="842" s="455" customFormat="1" ht="19.95" customHeight="1" spans="1:12">
      <c r="A842" s="455">
        <v>2120399</v>
      </c>
      <c r="B842" s="469">
        <f t="shared" si="65"/>
        <v>7</v>
      </c>
      <c r="C842" s="470" t="s">
        <v>678</v>
      </c>
      <c r="D842" s="471">
        <v>72581</v>
      </c>
      <c r="E842" s="471">
        <v>19237.85</v>
      </c>
      <c r="F842" s="471">
        <v>64625</v>
      </c>
      <c r="G842" s="471">
        <v>64625</v>
      </c>
      <c r="H842" s="472">
        <f t="shared" si="66"/>
        <v>335.926311931947</v>
      </c>
      <c r="I842" s="472">
        <f t="shared" si="67"/>
        <v>100</v>
      </c>
      <c r="J842" s="468">
        <f t="shared" si="68"/>
        <v>-7956</v>
      </c>
      <c r="K842" s="476">
        <f t="shared" si="69"/>
        <v>-0.109615464102175</v>
      </c>
      <c r="L842" s="348"/>
    </row>
    <row r="843" s="455" customFormat="1" ht="19.95" customHeight="1" spans="1:12">
      <c r="A843" s="455">
        <v>21205</v>
      </c>
      <c r="B843" s="469">
        <f t="shared" si="65"/>
        <v>5</v>
      </c>
      <c r="C843" s="470" t="s">
        <v>679</v>
      </c>
      <c r="D843" s="471">
        <v>57695</v>
      </c>
      <c r="E843" s="471">
        <v>70299.56</v>
      </c>
      <c r="F843" s="471">
        <v>45698</v>
      </c>
      <c r="G843" s="471">
        <v>45698</v>
      </c>
      <c r="H843" s="472">
        <f t="shared" si="66"/>
        <v>65.0046742824564</v>
      </c>
      <c r="I843" s="472">
        <f t="shared" si="67"/>
        <v>100</v>
      </c>
      <c r="J843" s="468">
        <f t="shared" si="68"/>
        <v>-11997</v>
      </c>
      <c r="K843" s="476">
        <f t="shared" si="69"/>
        <v>-0.207938296212843</v>
      </c>
      <c r="L843" s="348"/>
    </row>
    <row r="844" s="455" customFormat="1" ht="19.95" customHeight="1" spans="1:12">
      <c r="A844" s="455">
        <v>2120501</v>
      </c>
      <c r="B844" s="469">
        <f t="shared" si="65"/>
        <v>7</v>
      </c>
      <c r="C844" s="470" t="s">
        <v>680</v>
      </c>
      <c r="D844" s="471">
        <v>57695</v>
      </c>
      <c r="E844" s="471">
        <v>70299.56</v>
      </c>
      <c r="F844" s="471">
        <v>45698</v>
      </c>
      <c r="G844" s="471">
        <v>45698</v>
      </c>
      <c r="H844" s="472">
        <f t="shared" si="66"/>
        <v>65.0046742824564</v>
      </c>
      <c r="I844" s="472">
        <f t="shared" si="67"/>
        <v>100</v>
      </c>
      <c r="J844" s="468">
        <f t="shared" si="68"/>
        <v>-11997</v>
      </c>
      <c r="K844" s="476">
        <f t="shared" si="69"/>
        <v>-0.207938296212843</v>
      </c>
      <c r="L844" s="348"/>
    </row>
    <row r="845" s="455" customFormat="1" ht="19.95" customHeight="1" spans="1:12">
      <c r="A845" s="455">
        <v>21206</v>
      </c>
      <c r="B845" s="469">
        <f t="shared" si="65"/>
        <v>5</v>
      </c>
      <c r="C845" s="470" t="s">
        <v>681</v>
      </c>
      <c r="D845" s="471">
        <v>0</v>
      </c>
      <c r="E845" s="471">
        <v>0</v>
      </c>
      <c r="F845" s="471">
        <v>0</v>
      </c>
      <c r="G845" s="471">
        <v>0</v>
      </c>
      <c r="H845" s="472">
        <f t="shared" si="66"/>
        <v>0</v>
      </c>
      <c r="I845" s="472">
        <f t="shared" si="67"/>
        <v>0</v>
      </c>
      <c r="J845" s="468">
        <f t="shared" si="68"/>
        <v>0</v>
      </c>
      <c r="K845" s="476">
        <f t="shared" si="69"/>
        <v>0</v>
      </c>
      <c r="L845" s="348"/>
    </row>
    <row r="846" s="455" customFormat="1" ht="19.95" customHeight="1" spans="1:12">
      <c r="A846" s="455">
        <v>2120601</v>
      </c>
      <c r="B846" s="469">
        <f t="shared" si="65"/>
        <v>7</v>
      </c>
      <c r="C846" s="470" t="s">
        <v>682</v>
      </c>
      <c r="D846" s="471">
        <v>0</v>
      </c>
      <c r="E846" s="471">
        <v>0</v>
      </c>
      <c r="F846" s="471">
        <v>0</v>
      </c>
      <c r="G846" s="471">
        <v>0</v>
      </c>
      <c r="H846" s="472">
        <f t="shared" si="66"/>
        <v>0</v>
      </c>
      <c r="I846" s="472">
        <f t="shared" si="67"/>
        <v>0</v>
      </c>
      <c r="J846" s="468">
        <f t="shared" si="68"/>
        <v>0</v>
      </c>
      <c r="K846" s="476">
        <f t="shared" si="69"/>
        <v>0</v>
      </c>
      <c r="L846" s="348"/>
    </row>
    <row r="847" s="455" customFormat="1" ht="19.95" customHeight="1" spans="1:12">
      <c r="A847" s="455">
        <v>21299</v>
      </c>
      <c r="B847" s="469">
        <f t="shared" si="65"/>
        <v>5</v>
      </c>
      <c r="C847" s="470" t="s">
        <v>683</v>
      </c>
      <c r="D847" s="471">
        <v>48817</v>
      </c>
      <c r="E847" s="471">
        <v>49.5</v>
      </c>
      <c r="F847" s="471">
        <v>5561</v>
      </c>
      <c r="G847" s="471">
        <v>5561</v>
      </c>
      <c r="H847" s="472">
        <f t="shared" si="66"/>
        <v>11234.3434343434</v>
      </c>
      <c r="I847" s="472">
        <f t="shared" si="67"/>
        <v>100</v>
      </c>
      <c r="J847" s="468">
        <f t="shared" si="68"/>
        <v>-43256</v>
      </c>
      <c r="K847" s="476">
        <f t="shared" si="69"/>
        <v>-0.886084765552984</v>
      </c>
      <c r="L847" s="348"/>
    </row>
    <row r="848" s="455" customFormat="1" ht="19.95" customHeight="1" spans="1:12">
      <c r="A848" s="455">
        <v>2129999</v>
      </c>
      <c r="B848" s="469">
        <f t="shared" si="65"/>
        <v>7</v>
      </c>
      <c r="C848" s="470" t="s">
        <v>684</v>
      </c>
      <c r="D848" s="471">
        <v>48817</v>
      </c>
      <c r="E848" s="471">
        <v>49.5</v>
      </c>
      <c r="F848" s="471">
        <v>5561</v>
      </c>
      <c r="G848" s="471">
        <v>5561</v>
      </c>
      <c r="H848" s="472">
        <f t="shared" si="66"/>
        <v>11234.3434343434</v>
      </c>
      <c r="I848" s="472">
        <f t="shared" si="67"/>
        <v>100</v>
      </c>
      <c r="J848" s="468">
        <f t="shared" si="68"/>
        <v>-43256</v>
      </c>
      <c r="K848" s="476">
        <f t="shared" si="69"/>
        <v>-0.886084765552984</v>
      </c>
      <c r="L848" s="348"/>
    </row>
    <row r="849" s="455" customFormat="1" ht="19.95" customHeight="1" spans="1:12">
      <c r="A849" s="455">
        <v>213</v>
      </c>
      <c r="B849" s="469">
        <f t="shared" si="65"/>
        <v>3</v>
      </c>
      <c r="C849" s="470" t="s">
        <v>685</v>
      </c>
      <c r="D849" s="471">
        <v>31968</v>
      </c>
      <c r="E849" s="471">
        <v>43377.15</v>
      </c>
      <c r="F849" s="471">
        <v>32135</v>
      </c>
      <c r="G849" s="471">
        <v>32135</v>
      </c>
      <c r="H849" s="472">
        <f t="shared" si="66"/>
        <v>74.0827832165092</v>
      </c>
      <c r="I849" s="472">
        <f t="shared" si="67"/>
        <v>100</v>
      </c>
      <c r="J849" s="468">
        <f t="shared" si="68"/>
        <v>167</v>
      </c>
      <c r="K849" s="476">
        <f t="shared" si="69"/>
        <v>0.00522397397397397</v>
      </c>
      <c r="L849" s="348" t="s">
        <v>15</v>
      </c>
    </row>
    <row r="850" s="455" customFormat="1" ht="19.95" customHeight="1" spans="1:12">
      <c r="A850" s="455">
        <v>21301</v>
      </c>
      <c r="B850" s="469">
        <f t="shared" si="65"/>
        <v>5</v>
      </c>
      <c r="C850" s="470" t="s">
        <v>686</v>
      </c>
      <c r="D850" s="471">
        <v>19838</v>
      </c>
      <c r="E850" s="471">
        <v>9437.45</v>
      </c>
      <c r="F850" s="471">
        <v>20376</v>
      </c>
      <c r="G850" s="471">
        <v>20376</v>
      </c>
      <c r="H850" s="472">
        <f t="shared" si="66"/>
        <v>215.90577963327</v>
      </c>
      <c r="I850" s="472">
        <f t="shared" si="67"/>
        <v>100</v>
      </c>
      <c r="J850" s="468">
        <f t="shared" si="68"/>
        <v>538</v>
      </c>
      <c r="K850" s="476">
        <f t="shared" si="69"/>
        <v>0.0271196693215042</v>
      </c>
      <c r="L850" s="348"/>
    </row>
    <row r="851" s="455" customFormat="1" ht="19.95" customHeight="1" spans="1:12">
      <c r="A851" s="455">
        <v>2130101</v>
      </c>
      <c r="B851" s="469">
        <f t="shared" si="65"/>
        <v>7</v>
      </c>
      <c r="C851" s="470" t="s">
        <v>54</v>
      </c>
      <c r="D851" s="471">
        <v>1755</v>
      </c>
      <c r="E851" s="471">
        <v>1528.33</v>
      </c>
      <c r="F851" s="471">
        <v>1413</v>
      </c>
      <c r="G851" s="471">
        <v>1413</v>
      </c>
      <c r="H851" s="472">
        <f t="shared" si="66"/>
        <v>92.4538548611884</v>
      </c>
      <c r="I851" s="472">
        <f t="shared" si="67"/>
        <v>100</v>
      </c>
      <c r="J851" s="468">
        <f t="shared" si="68"/>
        <v>-342</v>
      </c>
      <c r="K851" s="476">
        <f t="shared" si="69"/>
        <v>-0.194871794871795</v>
      </c>
      <c r="L851" s="348"/>
    </row>
    <row r="852" s="455" customFormat="1" ht="19.95" customHeight="1" spans="1:12">
      <c r="A852" s="455">
        <v>2130102</v>
      </c>
      <c r="B852" s="469">
        <f t="shared" si="65"/>
        <v>7</v>
      </c>
      <c r="C852" s="470" t="s">
        <v>55</v>
      </c>
      <c r="D852" s="471">
        <v>86</v>
      </c>
      <c r="E852" s="471">
        <v>143.18</v>
      </c>
      <c r="F852" s="471">
        <v>104</v>
      </c>
      <c r="G852" s="471">
        <v>104</v>
      </c>
      <c r="H852" s="472">
        <f t="shared" si="66"/>
        <v>72.6358429948317</v>
      </c>
      <c r="I852" s="472">
        <f t="shared" si="67"/>
        <v>100</v>
      </c>
      <c r="J852" s="468">
        <f t="shared" si="68"/>
        <v>18</v>
      </c>
      <c r="K852" s="476">
        <f t="shared" si="69"/>
        <v>0.209302325581395</v>
      </c>
      <c r="L852" s="348"/>
    </row>
    <row r="853" s="455" customFormat="1" ht="19.95" customHeight="1" spans="1:12">
      <c r="A853" s="455">
        <v>2130103</v>
      </c>
      <c r="B853" s="469">
        <f t="shared" si="65"/>
        <v>7</v>
      </c>
      <c r="C853" s="470" t="s">
        <v>56</v>
      </c>
      <c r="D853" s="471">
        <v>0</v>
      </c>
      <c r="E853" s="471">
        <v>0</v>
      </c>
      <c r="F853" s="471">
        <v>0</v>
      </c>
      <c r="G853" s="471">
        <v>0</v>
      </c>
      <c r="H853" s="472">
        <f t="shared" si="66"/>
        <v>0</v>
      </c>
      <c r="I853" s="472">
        <f t="shared" si="67"/>
        <v>0</v>
      </c>
      <c r="J853" s="468">
        <f t="shared" si="68"/>
        <v>0</v>
      </c>
      <c r="K853" s="476">
        <f t="shared" si="69"/>
        <v>0</v>
      </c>
      <c r="L853" s="348"/>
    </row>
    <row r="854" s="455" customFormat="1" ht="19.95" customHeight="1" spans="1:12">
      <c r="A854" s="455">
        <v>2130104</v>
      </c>
      <c r="B854" s="469">
        <f t="shared" si="65"/>
        <v>7</v>
      </c>
      <c r="C854" s="470" t="s">
        <v>63</v>
      </c>
      <c r="D854" s="471">
        <v>3317</v>
      </c>
      <c r="E854" s="471">
        <v>1418.53</v>
      </c>
      <c r="F854" s="471">
        <v>938</v>
      </c>
      <c r="G854" s="471">
        <v>938</v>
      </c>
      <c r="H854" s="472">
        <f t="shared" si="66"/>
        <v>66.1247911570428</v>
      </c>
      <c r="I854" s="472">
        <f t="shared" si="67"/>
        <v>100</v>
      </c>
      <c r="J854" s="468">
        <f t="shared" si="68"/>
        <v>-2379</v>
      </c>
      <c r="K854" s="476">
        <f t="shared" si="69"/>
        <v>-0.717214350316551</v>
      </c>
      <c r="L854" s="348"/>
    </row>
    <row r="855" s="455" customFormat="1" ht="19.95" customHeight="1" spans="1:12">
      <c r="A855" s="455">
        <v>2130105</v>
      </c>
      <c r="B855" s="469">
        <f t="shared" si="65"/>
        <v>7</v>
      </c>
      <c r="C855" s="470" t="s">
        <v>687</v>
      </c>
      <c r="D855" s="471">
        <v>0</v>
      </c>
      <c r="E855" s="471">
        <v>0</v>
      </c>
      <c r="F855" s="471">
        <v>0</v>
      </c>
      <c r="G855" s="471">
        <v>0</v>
      </c>
      <c r="H855" s="472">
        <f t="shared" si="66"/>
        <v>0</v>
      </c>
      <c r="I855" s="472">
        <f t="shared" si="67"/>
        <v>0</v>
      </c>
      <c r="J855" s="468">
        <f t="shared" si="68"/>
        <v>0</v>
      </c>
      <c r="K855" s="476">
        <f t="shared" si="69"/>
        <v>0</v>
      </c>
      <c r="L855" s="348"/>
    </row>
    <row r="856" s="455" customFormat="1" ht="19.95" customHeight="1" spans="1:12">
      <c r="A856" s="455">
        <v>2130106</v>
      </c>
      <c r="B856" s="469">
        <f t="shared" si="65"/>
        <v>7</v>
      </c>
      <c r="C856" s="470" t="s">
        <v>688</v>
      </c>
      <c r="D856" s="471">
        <v>0</v>
      </c>
      <c r="E856" s="471">
        <v>0</v>
      </c>
      <c r="F856" s="471">
        <v>0</v>
      </c>
      <c r="G856" s="471">
        <v>0</v>
      </c>
      <c r="H856" s="472">
        <f t="shared" si="66"/>
        <v>0</v>
      </c>
      <c r="I856" s="472">
        <f t="shared" si="67"/>
        <v>0</v>
      </c>
      <c r="J856" s="468">
        <f t="shared" si="68"/>
        <v>0</v>
      </c>
      <c r="K856" s="476">
        <f t="shared" si="69"/>
        <v>0</v>
      </c>
      <c r="L856" s="348"/>
    </row>
    <row r="857" s="455" customFormat="1" ht="19.95" customHeight="1" spans="1:12">
      <c r="A857" s="455">
        <v>2130108</v>
      </c>
      <c r="B857" s="469">
        <f t="shared" si="65"/>
        <v>7</v>
      </c>
      <c r="C857" s="470" t="s">
        <v>689</v>
      </c>
      <c r="D857" s="471">
        <v>139</v>
      </c>
      <c r="E857" s="471">
        <v>332.06</v>
      </c>
      <c r="F857" s="471">
        <v>170</v>
      </c>
      <c r="G857" s="471">
        <v>170</v>
      </c>
      <c r="H857" s="472">
        <f t="shared" si="66"/>
        <v>51.1955670661929</v>
      </c>
      <c r="I857" s="472">
        <f t="shared" si="67"/>
        <v>100</v>
      </c>
      <c r="J857" s="468">
        <f t="shared" si="68"/>
        <v>31</v>
      </c>
      <c r="K857" s="476">
        <f t="shared" si="69"/>
        <v>0.223021582733813</v>
      </c>
      <c r="L857" s="348"/>
    </row>
    <row r="858" s="455" customFormat="1" ht="19.95" customHeight="1" spans="1:12">
      <c r="A858" s="455">
        <v>2130109</v>
      </c>
      <c r="B858" s="469">
        <f t="shared" si="65"/>
        <v>7</v>
      </c>
      <c r="C858" s="470" t="s">
        <v>690</v>
      </c>
      <c r="D858" s="471">
        <v>10</v>
      </c>
      <c r="E858" s="471">
        <v>50.81</v>
      </c>
      <c r="F858" s="471">
        <v>5</v>
      </c>
      <c r="G858" s="471">
        <v>5</v>
      </c>
      <c r="H858" s="472">
        <f t="shared" si="66"/>
        <v>9.8405825624877</v>
      </c>
      <c r="I858" s="472">
        <f t="shared" si="67"/>
        <v>100</v>
      </c>
      <c r="J858" s="468">
        <f t="shared" si="68"/>
        <v>-5</v>
      </c>
      <c r="K858" s="476">
        <f t="shared" si="69"/>
        <v>-0.5</v>
      </c>
      <c r="L858" s="348"/>
    </row>
    <row r="859" s="455" customFormat="1" ht="19.95" customHeight="1" spans="1:12">
      <c r="A859" s="455">
        <v>2130110</v>
      </c>
      <c r="B859" s="469">
        <f t="shared" si="65"/>
        <v>7</v>
      </c>
      <c r="C859" s="470" t="s">
        <v>691</v>
      </c>
      <c r="D859" s="471">
        <v>2</v>
      </c>
      <c r="E859" s="471">
        <v>0</v>
      </c>
      <c r="F859" s="471">
        <v>0</v>
      </c>
      <c r="G859" s="471">
        <v>0</v>
      </c>
      <c r="H859" s="472">
        <f t="shared" si="66"/>
        <v>0</v>
      </c>
      <c r="I859" s="472">
        <f t="shared" si="67"/>
        <v>0</v>
      </c>
      <c r="J859" s="468">
        <f t="shared" si="68"/>
        <v>-2</v>
      </c>
      <c r="K859" s="476">
        <f t="shared" si="69"/>
        <v>-1</v>
      </c>
      <c r="L859" s="348"/>
    </row>
    <row r="860" s="455" customFormat="1" ht="19.95" customHeight="1" spans="1:12">
      <c r="A860" s="455">
        <v>2130111</v>
      </c>
      <c r="B860" s="469">
        <f t="shared" si="65"/>
        <v>7</v>
      </c>
      <c r="C860" s="470" t="s">
        <v>692</v>
      </c>
      <c r="D860" s="471">
        <v>0</v>
      </c>
      <c r="E860" s="471">
        <v>0</v>
      </c>
      <c r="F860" s="471">
        <v>0</v>
      </c>
      <c r="G860" s="471">
        <v>0</v>
      </c>
      <c r="H860" s="472">
        <f t="shared" si="66"/>
        <v>0</v>
      </c>
      <c r="I860" s="472">
        <f t="shared" si="67"/>
        <v>0</v>
      </c>
      <c r="J860" s="468">
        <f t="shared" si="68"/>
        <v>0</v>
      </c>
      <c r="K860" s="476">
        <f t="shared" si="69"/>
        <v>0</v>
      </c>
      <c r="L860" s="348"/>
    </row>
    <row r="861" s="455" customFormat="1" ht="19.95" customHeight="1" spans="1:12">
      <c r="A861" s="455">
        <v>2130112</v>
      </c>
      <c r="B861" s="469">
        <f t="shared" si="65"/>
        <v>7</v>
      </c>
      <c r="C861" s="470" t="s">
        <v>693</v>
      </c>
      <c r="D861" s="471">
        <v>187</v>
      </c>
      <c r="E861" s="471">
        <v>188</v>
      </c>
      <c r="F861" s="471">
        <v>6</v>
      </c>
      <c r="G861" s="471">
        <v>6</v>
      </c>
      <c r="H861" s="472">
        <f t="shared" si="66"/>
        <v>3.19148936170213</v>
      </c>
      <c r="I861" s="472">
        <f t="shared" si="67"/>
        <v>100</v>
      </c>
      <c r="J861" s="468">
        <f t="shared" si="68"/>
        <v>-181</v>
      </c>
      <c r="K861" s="476">
        <f t="shared" si="69"/>
        <v>-0.967914438502674</v>
      </c>
      <c r="L861" s="348"/>
    </row>
    <row r="862" s="455" customFormat="1" ht="19.95" customHeight="1" spans="1:12">
      <c r="A862" s="455">
        <v>2130114</v>
      </c>
      <c r="B862" s="469">
        <f t="shared" si="65"/>
        <v>7</v>
      </c>
      <c r="C862" s="470" t="s">
        <v>694</v>
      </c>
      <c r="D862" s="471">
        <v>0</v>
      </c>
      <c r="E862" s="471">
        <v>0</v>
      </c>
      <c r="F862" s="471">
        <v>0</v>
      </c>
      <c r="G862" s="471">
        <v>0</v>
      </c>
      <c r="H862" s="472">
        <f t="shared" si="66"/>
        <v>0</v>
      </c>
      <c r="I862" s="472">
        <f t="shared" si="67"/>
        <v>0</v>
      </c>
      <c r="J862" s="468">
        <f t="shared" si="68"/>
        <v>0</v>
      </c>
      <c r="K862" s="476">
        <f t="shared" si="69"/>
        <v>0</v>
      </c>
      <c r="L862" s="348"/>
    </row>
    <row r="863" s="455" customFormat="1" ht="19.95" customHeight="1" spans="1:12">
      <c r="A863" s="455">
        <v>2130119</v>
      </c>
      <c r="B863" s="469">
        <f t="shared" si="65"/>
        <v>7</v>
      </c>
      <c r="C863" s="470" t="s">
        <v>695</v>
      </c>
      <c r="D863" s="471">
        <v>23</v>
      </c>
      <c r="E863" s="471">
        <v>9</v>
      </c>
      <c r="F863" s="471">
        <v>18</v>
      </c>
      <c r="G863" s="471">
        <v>18</v>
      </c>
      <c r="H863" s="472">
        <f t="shared" si="66"/>
        <v>200</v>
      </c>
      <c r="I863" s="472">
        <f t="shared" si="67"/>
        <v>100</v>
      </c>
      <c r="J863" s="468">
        <f t="shared" si="68"/>
        <v>-5</v>
      </c>
      <c r="K863" s="476">
        <f t="shared" si="69"/>
        <v>-0.217391304347826</v>
      </c>
      <c r="L863" s="348"/>
    </row>
    <row r="864" s="455" customFormat="1" ht="19.95" customHeight="1" spans="1:12">
      <c r="A864" s="455">
        <v>2130120</v>
      </c>
      <c r="B864" s="469">
        <f t="shared" si="65"/>
        <v>7</v>
      </c>
      <c r="C864" s="470" t="s">
        <v>696</v>
      </c>
      <c r="D864" s="471">
        <v>0</v>
      </c>
      <c r="E864" s="471">
        <v>0</v>
      </c>
      <c r="F864" s="471">
        <v>0</v>
      </c>
      <c r="G864" s="471">
        <v>0</v>
      </c>
      <c r="H864" s="472">
        <f t="shared" si="66"/>
        <v>0</v>
      </c>
      <c r="I864" s="472">
        <f t="shared" si="67"/>
        <v>0</v>
      </c>
      <c r="J864" s="468">
        <f t="shared" si="68"/>
        <v>0</v>
      </c>
      <c r="K864" s="476">
        <f t="shared" si="69"/>
        <v>0</v>
      </c>
      <c r="L864" s="348"/>
    </row>
    <row r="865" s="455" customFormat="1" ht="19.95" customHeight="1" spans="1:12">
      <c r="A865" s="455">
        <v>2130121</v>
      </c>
      <c r="B865" s="469">
        <f t="shared" si="65"/>
        <v>7</v>
      </c>
      <c r="C865" s="470" t="s">
        <v>697</v>
      </c>
      <c r="D865" s="471">
        <v>0</v>
      </c>
      <c r="E865" s="471">
        <v>0</v>
      </c>
      <c r="F865" s="471">
        <v>0</v>
      </c>
      <c r="G865" s="471">
        <v>0</v>
      </c>
      <c r="H865" s="472">
        <f t="shared" si="66"/>
        <v>0</v>
      </c>
      <c r="I865" s="472">
        <f t="shared" si="67"/>
        <v>0</v>
      </c>
      <c r="J865" s="468">
        <f t="shared" si="68"/>
        <v>0</v>
      </c>
      <c r="K865" s="476">
        <f t="shared" si="69"/>
        <v>0</v>
      </c>
      <c r="L865" s="348"/>
    </row>
    <row r="866" s="455" customFormat="1" ht="19.95" customHeight="1" spans="1:12">
      <c r="A866" s="455">
        <v>2130122</v>
      </c>
      <c r="B866" s="469">
        <f t="shared" si="65"/>
        <v>7</v>
      </c>
      <c r="C866" s="470" t="s">
        <v>698</v>
      </c>
      <c r="D866" s="471">
        <v>3776</v>
      </c>
      <c r="E866" s="471">
        <v>0</v>
      </c>
      <c r="F866" s="471">
        <v>3361</v>
      </c>
      <c r="G866" s="471">
        <v>3361</v>
      </c>
      <c r="H866" s="472">
        <f t="shared" si="66"/>
        <v>0</v>
      </c>
      <c r="I866" s="472">
        <f t="shared" si="67"/>
        <v>100</v>
      </c>
      <c r="J866" s="468">
        <f t="shared" si="68"/>
        <v>-415</v>
      </c>
      <c r="K866" s="476">
        <f t="shared" si="69"/>
        <v>-0.109904661016949</v>
      </c>
      <c r="L866" s="348"/>
    </row>
    <row r="867" s="455" customFormat="1" ht="19.95" customHeight="1" spans="1:12">
      <c r="A867" s="455">
        <v>2130124</v>
      </c>
      <c r="B867" s="469">
        <f t="shared" si="65"/>
        <v>7</v>
      </c>
      <c r="C867" s="470" t="s">
        <v>699</v>
      </c>
      <c r="D867" s="471">
        <v>-20</v>
      </c>
      <c r="E867" s="471">
        <v>500</v>
      </c>
      <c r="F867" s="471">
        <v>1</v>
      </c>
      <c r="G867" s="471">
        <v>1</v>
      </c>
      <c r="H867" s="472">
        <f t="shared" si="66"/>
        <v>0.2</v>
      </c>
      <c r="I867" s="472">
        <f t="shared" si="67"/>
        <v>100</v>
      </c>
      <c r="J867" s="468">
        <f t="shared" si="68"/>
        <v>21</v>
      </c>
      <c r="K867" s="476">
        <f t="shared" si="69"/>
        <v>-1.05</v>
      </c>
      <c r="L867" s="348"/>
    </row>
    <row r="868" s="455" customFormat="1" ht="19.95" customHeight="1" spans="1:12">
      <c r="A868" s="455">
        <v>2130125</v>
      </c>
      <c r="B868" s="469">
        <f t="shared" si="65"/>
        <v>7</v>
      </c>
      <c r="C868" s="470" t="s">
        <v>700</v>
      </c>
      <c r="D868" s="471">
        <v>640</v>
      </c>
      <c r="E868" s="471">
        <v>0</v>
      </c>
      <c r="F868" s="471">
        <v>21</v>
      </c>
      <c r="G868" s="471">
        <v>21</v>
      </c>
      <c r="H868" s="472">
        <f t="shared" si="66"/>
        <v>0</v>
      </c>
      <c r="I868" s="472">
        <f t="shared" si="67"/>
        <v>100</v>
      </c>
      <c r="J868" s="468">
        <f t="shared" si="68"/>
        <v>-619</v>
      </c>
      <c r="K868" s="476">
        <f t="shared" si="69"/>
        <v>-0.9671875</v>
      </c>
      <c r="L868" s="348"/>
    </row>
    <row r="869" s="455" customFormat="1" ht="19.95" customHeight="1" spans="1:12">
      <c r="A869" s="455">
        <v>2130126</v>
      </c>
      <c r="B869" s="469">
        <f t="shared" si="65"/>
        <v>7</v>
      </c>
      <c r="C869" s="470" t="s">
        <v>701</v>
      </c>
      <c r="D869" s="471">
        <v>547</v>
      </c>
      <c r="E869" s="471">
        <v>0</v>
      </c>
      <c r="F869" s="471">
        <v>330</v>
      </c>
      <c r="G869" s="471">
        <v>330</v>
      </c>
      <c r="H869" s="472">
        <f t="shared" si="66"/>
        <v>0</v>
      </c>
      <c r="I869" s="472">
        <f t="shared" si="67"/>
        <v>100</v>
      </c>
      <c r="J869" s="468">
        <f t="shared" si="68"/>
        <v>-217</v>
      </c>
      <c r="K869" s="476">
        <f t="shared" si="69"/>
        <v>-0.396709323583181</v>
      </c>
      <c r="L869" s="348"/>
    </row>
    <row r="870" s="455" customFormat="1" ht="19.95" customHeight="1" spans="1:12">
      <c r="A870" s="455">
        <v>2130135</v>
      </c>
      <c r="B870" s="469">
        <f t="shared" si="65"/>
        <v>7</v>
      </c>
      <c r="C870" s="470" t="s">
        <v>702</v>
      </c>
      <c r="D870" s="471">
        <v>4</v>
      </c>
      <c r="E870" s="471">
        <v>1929.58</v>
      </c>
      <c r="F870" s="471">
        <v>19</v>
      </c>
      <c r="G870" s="471">
        <v>19</v>
      </c>
      <c r="H870" s="472">
        <f t="shared" si="66"/>
        <v>0.984670239119394</v>
      </c>
      <c r="I870" s="472">
        <f t="shared" si="67"/>
        <v>100</v>
      </c>
      <c r="J870" s="468">
        <f t="shared" si="68"/>
        <v>15</v>
      </c>
      <c r="K870" s="476">
        <f t="shared" si="69"/>
        <v>3.75</v>
      </c>
      <c r="L870" s="348"/>
    </row>
    <row r="871" s="455" customFormat="1" ht="19.95" customHeight="1" spans="1:12">
      <c r="A871" s="455">
        <v>2130142</v>
      </c>
      <c r="B871" s="469">
        <f t="shared" si="65"/>
        <v>7</v>
      </c>
      <c r="C871" s="470" t="s">
        <v>703</v>
      </c>
      <c r="D871" s="471">
        <v>3648</v>
      </c>
      <c r="E871" s="471">
        <v>0</v>
      </c>
      <c r="F871" s="471">
        <v>110</v>
      </c>
      <c r="G871" s="471">
        <v>110</v>
      </c>
      <c r="H871" s="472">
        <f t="shared" si="66"/>
        <v>0</v>
      </c>
      <c r="I871" s="472">
        <f t="shared" si="67"/>
        <v>100</v>
      </c>
      <c r="J871" s="468">
        <f t="shared" si="68"/>
        <v>-3538</v>
      </c>
      <c r="K871" s="476">
        <f t="shared" si="69"/>
        <v>-0.96984649122807</v>
      </c>
      <c r="L871" s="348"/>
    </row>
    <row r="872" s="455" customFormat="1" ht="19.95" customHeight="1" spans="1:12">
      <c r="A872" s="455">
        <v>2130148</v>
      </c>
      <c r="B872" s="469">
        <f t="shared" si="65"/>
        <v>7</v>
      </c>
      <c r="C872" s="470" t="s">
        <v>704</v>
      </c>
      <c r="D872" s="471">
        <v>90</v>
      </c>
      <c r="E872" s="471">
        <v>0</v>
      </c>
      <c r="F872" s="471">
        <v>0</v>
      </c>
      <c r="G872" s="471">
        <v>0</v>
      </c>
      <c r="H872" s="472">
        <f t="shared" si="66"/>
        <v>0</v>
      </c>
      <c r="I872" s="472">
        <f t="shared" si="67"/>
        <v>0</v>
      </c>
      <c r="J872" s="468">
        <f t="shared" si="68"/>
        <v>-90</v>
      </c>
      <c r="K872" s="476">
        <f t="shared" si="69"/>
        <v>-1</v>
      </c>
      <c r="L872" s="348"/>
    </row>
    <row r="873" s="455" customFormat="1" ht="19.95" customHeight="1" spans="1:12">
      <c r="A873" s="455">
        <v>2130152</v>
      </c>
      <c r="B873" s="469">
        <f t="shared" si="65"/>
        <v>7</v>
      </c>
      <c r="C873" s="470" t="s">
        <v>705</v>
      </c>
      <c r="D873" s="471">
        <v>0</v>
      </c>
      <c r="E873" s="471">
        <v>0</v>
      </c>
      <c r="F873" s="471">
        <v>0</v>
      </c>
      <c r="G873" s="471">
        <v>0</v>
      </c>
      <c r="H873" s="472">
        <f t="shared" si="66"/>
        <v>0</v>
      </c>
      <c r="I873" s="472">
        <f t="shared" si="67"/>
        <v>0</v>
      </c>
      <c r="J873" s="468">
        <f t="shared" si="68"/>
        <v>0</v>
      </c>
      <c r="K873" s="476">
        <f t="shared" si="69"/>
        <v>0</v>
      </c>
      <c r="L873" s="348"/>
    </row>
    <row r="874" s="455" customFormat="1" ht="19.95" customHeight="1" spans="1:12">
      <c r="A874" s="455">
        <v>2130153</v>
      </c>
      <c r="B874" s="469">
        <f t="shared" si="65"/>
        <v>7</v>
      </c>
      <c r="C874" s="470" t="s">
        <v>706</v>
      </c>
      <c r="D874" s="471">
        <v>-59</v>
      </c>
      <c r="E874" s="471">
        <v>0</v>
      </c>
      <c r="F874" s="471">
        <v>190</v>
      </c>
      <c r="G874" s="471">
        <v>190</v>
      </c>
      <c r="H874" s="472">
        <f t="shared" si="66"/>
        <v>0</v>
      </c>
      <c r="I874" s="472">
        <f t="shared" si="67"/>
        <v>100</v>
      </c>
      <c r="J874" s="468">
        <f t="shared" si="68"/>
        <v>249</v>
      </c>
      <c r="K874" s="476">
        <f t="shared" si="69"/>
        <v>-4.22033898305085</v>
      </c>
      <c r="L874" s="348"/>
    </row>
    <row r="875" s="455" customFormat="1" ht="19.95" customHeight="1" spans="1:12">
      <c r="A875" s="455">
        <v>2130199</v>
      </c>
      <c r="B875" s="469">
        <f t="shared" si="65"/>
        <v>7</v>
      </c>
      <c r="C875" s="470" t="s">
        <v>707</v>
      </c>
      <c r="D875" s="471">
        <v>5693</v>
      </c>
      <c r="E875" s="471">
        <v>3337.96</v>
      </c>
      <c r="F875" s="471">
        <v>13690</v>
      </c>
      <c r="G875" s="471">
        <v>13690</v>
      </c>
      <c r="H875" s="472">
        <f t="shared" si="66"/>
        <v>410.130738534914</v>
      </c>
      <c r="I875" s="472">
        <f t="shared" si="67"/>
        <v>100</v>
      </c>
      <c r="J875" s="468">
        <f t="shared" si="68"/>
        <v>7997</v>
      </c>
      <c r="K875" s="476">
        <f t="shared" si="69"/>
        <v>1.40470753557</v>
      </c>
      <c r="L875" s="348"/>
    </row>
    <row r="876" s="455" customFormat="1" ht="19.95" customHeight="1" spans="1:12">
      <c r="A876" s="455">
        <v>21302</v>
      </c>
      <c r="B876" s="469">
        <f t="shared" si="65"/>
        <v>5</v>
      </c>
      <c r="C876" s="470" t="s">
        <v>708</v>
      </c>
      <c r="D876" s="471">
        <v>4603</v>
      </c>
      <c r="E876" s="471">
        <v>5002.6</v>
      </c>
      <c r="F876" s="471">
        <v>4204</v>
      </c>
      <c r="G876" s="471">
        <v>4204</v>
      </c>
      <c r="H876" s="472">
        <f t="shared" si="66"/>
        <v>84.0363011234158</v>
      </c>
      <c r="I876" s="472">
        <f t="shared" si="67"/>
        <v>100</v>
      </c>
      <c r="J876" s="468">
        <f t="shared" si="68"/>
        <v>-399</v>
      </c>
      <c r="K876" s="476">
        <f t="shared" si="69"/>
        <v>-0.086682598305453</v>
      </c>
      <c r="L876" s="348"/>
    </row>
    <row r="877" s="455" customFormat="1" ht="19.95" customHeight="1" spans="1:12">
      <c r="A877" s="455">
        <v>2130201</v>
      </c>
      <c r="B877" s="469">
        <f t="shared" si="65"/>
        <v>7</v>
      </c>
      <c r="C877" s="470" t="s">
        <v>54</v>
      </c>
      <c r="D877" s="471">
        <v>0</v>
      </c>
      <c r="E877" s="471">
        <v>0</v>
      </c>
      <c r="F877" s="471">
        <v>0</v>
      </c>
      <c r="G877" s="471">
        <v>0</v>
      </c>
      <c r="H877" s="472">
        <f t="shared" si="66"/>
        <v>0</v>
      </c>
      <c r="I877" s="472">
        <f t="shared" si="67"/>
        <v>0</v>
      </c>
      <c r="J877" s="468">
        <f t="shared" si="68"/>
        <v>0</v>
      </c>
      <c r="K877" s="476">
        <f t="shared" si="69"/>
        <v>0</v>
      </c>
      <c r="L877" s="348"/>
    </row>
    <row r="878" s="455" customFormat="1" ht="19.95" customHeight="1" spans="1:12">
      <c r="A878" s="455">
        <v>2130202</v>
      </c>
      <c r="B878" s="469">
        <f t="shared" si="65"/>
        <v>7</v>
      </c>
      <c r="C878" s="470" t="s">
        <v>55</v>
      </c>
      <c r="D878" s="471">
        <v>18</v>
      </c>
      <c r="E878" s="471">
        <v>0</v>
      </c>
      <c r="F878" s="471">
        <v>0</v>
      </c>
      <c r="G878" s="471">
        <v>0</v>
      </c>
      <c r="H878" s="472">
        <f t="shared" si="66"/>
        <v>0</v>
      </c>
      <c r="I878" s="472">
        <f t="shared" si="67"/>
        <v>0</v>
      </c>
      <c r="J878" s="468">
        <f t="shared" si="68"/>
        <v>-18</v>
      </c>
      <c r="K878" s="476">
        <f t="shared" si="69"/>
        <v>-1</v>
      </c>
      <c r="L878" s="348"/>
    </row>
    <row r="879" s="455" customFormat="1" ht="19.95" customHeight="1" spans="1:12">
      <c r="A879" s="455">
        <v>2130203</v>
      </c>
      <c r="B879" s="469">
        <f t="shared" si="65"/>
        <v>7</v>
      </c>
      <c r="C879" s="470" t="s">
        <v>56</v>
      </c>
      <c r="D879" s="471">
        <v>0</v>
      </c>
      <c r="E879" s="471">
        <v>0</v>
      </c>
      <c r="F879" s="471">
        <v>0</v>
      </c>
      <c r="G879" s="471">
        <v>0</v>
      </c>
      <c r="H879" s="472">
        <f t="shared" si="66"/>
        <v>0</v>
      </c>
      <c r="I879" s="472">
        <f t="shared" si="67"/>
        <v>0</v>
      </c>
      <c r="J879" s="468">
        <f t="shared" si="68"/>
        <v>0</v>
      </c>
      <c r="K879" s="476">
        <f t="shared" si="69"/>
        <v>0</v>
      </c>
      <c r="L879" s="348"/>
    </row>
    <row r="880" s="455" customFormat="1" ht="19.95" customHeight="1" spans="1:12">
      <c r="A880" s="455">
        <v>2130204</v>
      </c>
      <c r="B880" s="469">
        <f t="shared" si="65"/>
        <v>7</v>
      </c>
      <c r="C880" s="470" t="s">
        <v>709</v>
      </c>
      <c r="D880" s="471">
        <v>0</v>
      </c>
      <c r="E880" s="471">
        <v>0</v>
      </c>
      <c r="F880" s="471">
        <v>224</v>
      </c>
      <c r="G880" s="471">
        <v>224</v>
      </c>
      <c r="H880" s="472">
        <f t="shared" si="66"/>
        <v>0</v>
      </c>
      <c r="I880" s="472">
        <f t="shared" si="67"/>
        <v>100</v>
      </c>
      <c r="J880" s="468">
        <f t="shared" si="68"/>
        <v>224</v>
      </c>
      <c r="K880" s="476">
        <f t="shared" si="69"/>
        <v>0</v>
      </c>
      <c r="L880" s="348"/>
    </row>
    <row r="881" s="455" customFormat="1" ht="19.95" customHeight="1" spans="1:12">
      <c r="A881" s="455">
        <v>2130205</v>
      </c>
      <c r="B881" s="469">
        <f t="shared" si="65"/>
        <v>7</v>
      </c>
      <c r="C881" s="470" t="s">
        <v>710</v>
      </c>
      <c r="D881" s="471">
        <v>-116</v>
      </c>
      <c r="E881" s="471">
        <v>318.69</v>
      </c>
      <c r="F881" s="471">
        <v>112</v>
      </c>
      <c r="G881" s="471">
        <v>112</v>
      </c>
      <c r="H881" s="472">
        <f t="shared" si="66"/>
        <v>35.1438702187078</v>
      </c>
      <c r="I881" s="472">
        <f t="shared" si="67"/>
        <v>100</v>
      </c>
      <c r="J881" s="468">
        <f t="shared" si="68"/>
        <v>228</v>
      </c>
      <c r="K881" s="476">
        <f t="shared" si="69"/>
        <v>-1.96551724137931</v>
      </c>
      <c r="L881" s="348"/>
    </row>
    <row r="882" s="455" customFormat="1" ht="19.95" customHeight="1" spans="1:12">
      <c r="A882" s="455">
        <v>2130206</v>
      </c>
      <c r="B882" s="469">
        <f t="shared" si="65"/>
        <v>7</v>
      </c>
      <c r="C882" s="470" t="s">
        <v>711</v>
      </c>
      <c r="D882" s="471">
        <v>0</v>
      </c>
      <c r="E882" s="471">
        <v>0</v>
      </c>
      <c r="F882" s="471">
        <v>0</v>
      </c>
      <c r="G882" s="471">
        <v>0</v>
      </c>
      <c r="H882" s="472">
        <f t="shared" si="66"/>
        <v>0</v>
      </c>
      <c r="I882" s="472">
        <f t="shared" si="67"/>
        <v>0</v>
      </c>
      <c r="J882" s="468">
        <f t="shared" si="68"/>
        <v>0</v>
      </c>
      <c r="K882" s="476">
        <f t="shared" si="69"/>
        <v>0</v>
      </c>
      <c r="L882" s="348"/>
    </row>
    <row r="883" s="455" customFormat="1" ht="19.95" customHeight="1" spans="1:12">
      <c r="A883" s="455">
        <v>2130207</v>
      </c>
      <c r="B883" s="469">
        <f t="shared" si="65"/>
        <v>7</v>
      </c>
      <c r="C883" s="470" t="s">
        <v>712</v>
      </c>
      <c r="D883" s="471">
        <v>0</v>
      </c>
      <c r="E883" s="471">
        <v>36.64</v>
      </c>
      <c r="F883" s="471">
        <v>6</v>
      </c>
      <c r="G883" s="471">
        <v>6</v>
      </c>
      <c r="H883" s="472">
        <f t="shared" si="66"/>
        <v>16.3755458515284</v>
      </c>
      <c r="I883" s="472">
        <f t="shared" si="67"/>
        <v>100</v>
      </c>
      <c r="J883" s="468">
        <f t="shared" si="68"/>
        <v>6</v>
      </c>
      <c r="K883" s="476">
        <f t="shared" si="69"/>
        <v>0</v>
      </c>
      <c r="L883" s="348"/>
    </row>
    <row r="884" s="455" customFormat="1" ht="19.95" customHeight="1" spans="1:12">
      <c r="A884" s="455">
        <v>2130209</v>
      </c>
      <c r="B884" s="469">
        <f t="shared" si="65"/>
        <v>7</v>
      </c>
      <c r="C884" s="470" t="s">
        <v>713</v>
      </c>
      <c r="D884" s="471">
        <v>94</v>
      </c>
      <c r="E884" s="471">
        <v>0</v>
      </c>
      <c r="F884" s="471">
        <v>67</v>
      </c>
      <c r="G884" s="471">
        <v>67</v>
      </c>
      <c r="H884" s="472">
        <f t="shared" si="66"/>
        <v>0</v>
      </c>
      <c r="I884" s="472">
        <f t="shared" si="67"/>
        <v>100</v>
      </c>
      <c r="J884" s="468">
        <f t="shared" si="68"/>
        <v>-27</v>
      </c>
      <c r="K884" s="476">
        <f t="shared" si="69"/>
        <v>-0.287234042553192</v>
      </c>
      <c r="L884" s="348"/>
    </row>
    <row r="885" s="455" customFormat="1" ht="19.95" customHeight="1" spans="1:12">
      <c r="A885" s="455">
        <v>2130211</v>
      </c>
      <c r="B885" s="469">
        <f t="shared" si="65"/>
        <v>7</v>
      </c>
      <c r="C885" s="470" t="s">
        <v>714</v>
      </c>
      <c r="D885" s="471">
        <v>0</v>
      </c>
      <c r="E885" s="471">
        <v>32</v>
      </c>
      <c r="F885" s="471">
        <v>0</v>
      </c>
      <c r="G885" s="471">
        <v>0</v>
      </c>
      <c r="H885" s="472">
        <f t="shared" si="66"/>
        <v>0</v>
      </c>
      <c r="I885" s="472">
        <f t="shared" si="67"/>
        <v>0</v>
      </c>
      <c r="J885" s="468">
        <f t="shared" si="68"/>
        <v>0</v>
      </c>
      <c r="K885" s="476">
        <f t="shared" si="69"/>
        <v>0</v>
      </c>
      <c r="L885" s="348"/>
    </row>
    <row r="886" s="455" customFormat="1" ht="19.95" customHeight="1" spans="1:12">
      <c r="A886" s="455">
        <v>2130212</v>
      </c>
      <c r="B886" s="469">
        <f t="shared" si="65"/>
        <v>7</v>
      </c>
      <c r="C886" s="470" t="s">
        <v>715</v>
      </c>
      <c r="D886" s="471">
        <v>0</v>
      </c>
      <c r="E886" s="471">
        <v>0</v>
      </c>
      <c r="F886" s="471">
        <v>0</v>
      </c>
      <c r="G886" s="471">
        <v>0</v>
      </c>
      <c r="H886" s="472">
        <f t="shared" si="66"/>
        <v>0</v>
      </c>
      <c r="I886" s="472">
        <f t="shared" si="67"/>
        <v>0</v>
      </c>
      <c r="J886" s="468">
        <f t="shared" si="68"/>
        <v>0</v>
      </c>
      <c r="K886" s="476">
        <f t="shared" si="69"/>
        <v>0</v>
      </c>
      <c r="L886" s="348"/>
    </row>
    <row r="887" s="455" customFormat="1" ht="19.95" customHeight="1" spans="1:12">
      <c r="A887" s="455">
        <v>2130213</v>
      </c>
      <c r="B887" s="469">
        <f t="shared" si="65"/>
        <v>7</v>
      </c>
      <c r="C887" s="470" t="s">
        <v>716</v>
      </c>
      <c r="D887" s="471">
        <v>0</v>
      </c>
      <c r="E887" s="471">
        <v>0</v>
      </c>
      <c r="F887" s="471">
        <v>0</v>
      </c>
      <c r="G887" s="471">
        <v>0</v>
      </c>
      <c r="H887" s="472">
        <f t="shared" si="66"/>
        <v>0</v>
      </c>
      <c r="I887" s="472">
        <f t="shared" si="67"/>
        <v>0</v>
      </c>
      <c r="J887" s="468">
        <f t="shared" si="68"/>
        <v>0</v>
      </c>
      <c r="K887" s="476">
        <f t="shared" si="69"/>
        <v>0</v>
      </c>
      <c r="L887" s="348"/>
    </row>
    <row r="888" s="455" customFormat="1" ht="19.95" customHeight="1" spans="1:12">
      <c r="A888" s="455">
        <v>2130217</v>
      </c>
      <c r="B888" s="469">
        <f t="shared" si="65"/>
        <v>7</v>
      </c>
      <c r="C888" s="470" t="s">
        <v>717</v>
      </c>
      <c r="D888" s="471">
        <v>0</v>
      </c>
      <c r="E888" s="471">
        <v>0</v>
      </c>
      <c r="F888" s="471">
        <v>0</v>
      </c>
      <c r="G888" s="471">
        <v>0</v>
      </c>
      <c r="H888" s="472">
        <f t="shared" si="66"/>
        <v>0</v>
      </c>
      <c r="I888" s="472">
        <f t="shared" si="67"/>
        <v>0</v>
      </c>
      <c r="J888" s="468">
        <f t="shared" si="68"/>
        <v>0</v>
      </c>
      <c r="K888" s="476">
        <f t="shared" si="69"/>
        <v>0</v>
      </c>
      <c r="L888" s="348"/>
    </row>
    <row r="889" s="455" customFormat="1" ht="19.95" customHeight="1" spans="1:12">
      <c r="A889" s="455">
        <v>2130220</v>
      </c>
      <c r="B889" s="469">
        <f t="shared" si="65"/>
        <v>7</v>
      </c>
      <c r="C889" s="470" t="s">
        <v>718</v>
      </c>
      <c r="D889" s="471">
        <v>0</v>
      </c>
      <c r="E889" s="471">
        <v>0</v>
      </c>
      <c r="F889" s="471">
        <v>0</v>
      </c>
      <c r="G889" s="471">
        <v>0</v>
      </c>
      <c r="H889" s="472">
        <f t="shared" si="66"/>
        <v>0</v>
      </c>
      <c r="I889" s="472">
        <f t="shared" si="67"/>
        <v>0</v>
      </c>
      <c r="J889" s="468">
        <f t="shared" si="68"/>
        <v>0</v>
      </c>
      <c r="K889" s="476">
        <f t="shared" si="69"/>
        <v>0</v>
      </c>
      <c r="L889" s="348"/>
    </row>
    <row r="890" s="455" customFormat="1" ht="19.95" customHeight="1" spans="1:12">
      <c r="A890" s="455">
        <v>2130221</v>
      </c>
      <c r="B890" s="469">
        <f t="shared" si="65"/>
        <v>7</v>
      </c>
      <c r="C890" s="470" t="s">
        <v>719</v>
      </c>
      <c r="D890" s="471">
        <v>0</v>
      </c>
      <c r="E890" s="471">
        <v>0</v>
      </c>
      <c r="F890" s="471">
        <v>0</v>
      </c>
      <c r="G890" s="471">
        <v>0</v>
      </c>
      <c r="H890" s="472">
        <f t="shared" si="66"/>
        <v>0</v>
      </c>
      <c r="I890" s="472">
        <f t="shared" si="67"/>
        <v>0</v>
      </c>
      <c r="J890" s="468">
        <f t="shared" si="68"/>
        <v>0</v>
      </c>
      <c r="K890" s="476">
        <f t="shared" si="69"/>
        <v>0</v>
      </c>
      <c r="L890" s="348"/>
    </row>
    <row r="891" s="455" customFormat="1" ht="19.95" customHeight="1" spans="1:12">
      <c r="A891" s="455">
        <v>2130223</v>
      </c>
      <c r="B891" s="469">
        <f t="shared" si="65"/>
        <v>7</v>
      </c>
      <c r="C891" s="470" t="s">
        <v>720</v>
      </c>
      <c r="D891" s="471">
        <v>0</v>
      </c>
      <c r="E891" s="471">
        <v>0</v>
      </c>
      <c r="F891" s="471">
        <v>0</v>
      </c>
      <c r="G891" s="471">
        <v>0</v>
      </c>
      <c r="H891" s="472">
        <f t="shared" si="66"/>
        <v>0</v>
      </c>
      <c r="I891" s="472">
        <f t="shared" si="67"/>
        <v>0</v>
      </c>
      <c r="J891" s="468">
        <f t="shared" si="68"/>
        <v>0</v>
      </c>
      <c r="K891" s="476">
        <f t="shared" si="69"/>
        <v>0</v>
      </c>
      <c r="L891" s="348"/>
    </row>
    <row r="892" s="455" customFormat="1" ht="19.95" customHeight="1" spans="1:12">
      <c r="A892" s="455">
        <v>2130226</v>
      </c>
      <c r="B892" s="469">
        <f t="shared" si="65"/>
        <v>7</v>
      </c>
      <c r="C892" s="470" t="s">
        <v>721</v>
      </c>
      <c r="D892" s="471">
        <v>0</v>
      </c>
      <c r="E892" s="471">
        <v>0</v>
      </c>
      <c r="F892" s="471">
        <v>0</v>
      </c>
      <c r="G892" s="471">
        <v>0</v>
      </c>
      <c r="H892" s="472">
        <f t="shared" si="66"/>
        <v>0</v>
      </c>
      <c r="I892" s="472">
        <f t="shared" si="67"/>
        <v>0</v>
      </c>
      <c r="J892" s="468">
        <f t="shared" si="68"/>
        <v>0</v>
      </c>
      <c r="K892" s="476">
        <f t="shared" si="69"/>
        <v>0</v>
      </c>
      <c r="L892" s="348"/>
    </row>
    <row r="893" s="455" customFormat="1" ht="19.95" customHeight="1" spans="1:12">
      <c r="A893" s="455">
        <v>2130227</v>
      </c>
      <c r="B893" s="469">
        <f t="shared" si="65"/>
        <v>7</v>
      </c>
      <c r="C893" s="470" t="s">
        <v>722</v>
      </c>
      <c r="D893" s="471">
        <v>0</v>
      </c>
      <c r="E893" s="471">
        <v>0</v>
      </c>
      <c r="F893" s="471">
        <v>0</v>
      </c>
      <c r="G893" s="471">
        <v>0</v>
      </c>
      <c r="H893" s="472">
        <f t="shared" si="66"/>
        <v>0</v>
      </c>
      <c r="I893" s="472">
        <f t="shared" si="67"/>
        <v>0</v>
      </c>
      <c r="J893" s="468">
        <f t="shared" si="68"/>
        <v>0</v>
      </c>
      <c r="K893" s="476">
        <f t="shared" si="69"/>
        <v>0</v>
      </c>
      <c r="L893" s="348"/>
    </row>
    <row r="894" s="455" customFormat="1" ht="19.95" customHeight="1" spans="1:12">
      <c r="A894" s="455">
        <v>2130234</v>
      </c>
      <c r="B894" s="469">
        <f t="shared" si="65"/>
        <v>7</v>
      </c>
      <c r="C894" s="470" t="s">
        <v>723</v>
      </c>
      <c r="D894" s="471">
        <v>76</v>
      </c>
      <c r="E894" s="471">
        <v>587.98</v>
      </c>
      <c r="F894" s="471">
        <v>373</v>
      </c>
      <c r="G894" s="471">
        <v>373</v>
      </c>
      <c r="H894" s="472">
        <f t="shared" si="66"/>
        <v>63.4375318888398</v>
      </c>
      <c r="I894" s="472">
        <f t="shared" si="67"/>
        <v>100</v>
      </c>
      <c r="J894" s="468">
        <f t="shared" si="68"/>
        <v>297</v>
      </c>
      <c r="K894" s="476">
        <f t="shared" si="69"/>
        <v>3.90789473684211</v>
      </c>
      <c r="L894" s="348"/>
    </row>
    <row r="895" s="455" customFormat="1" ht="19.95" customHeight="1" spans="1:12">
      <c r="A895" s="455">
        <v>2130236</v>
      </c>
      <c r="B895" s="469">
        <f t="shared" si="65"/>
        <v>7</v>
      </c>
      <c r="C895" s="470" t="s">
        <v>724</v>
      </c>
      <c r="D895" s="471">
        <v>0</v>
      </c>
      <c r="E895" s="471">
        <v>0</v>
      </c>
      <c r="F895" s="471">
        <v>0</v>
      </c>
      <c r="G895" s="471">
        <v>0</v>
      </c>
      <c r="H895" s="472">
        <f t="shared" si="66"/>
        <v>0</v>
      </c>
      <c r="I895" s="472">
        <f t="shared" si="67"/>
        <v>0</v>
      </c>
      <c r="J895" s="468">
        <f t="shared" si="68"/>
        <v>0</v>
      </c>
      <c r="K895" s="476">
        <f t="shared" si="69"/>
        <v>0</v>
      </c>
      <c r="L895" s="348"/>
    </row>
    <row r="896" s="455" customFormat="1" ht="19.95" customHeight="1" spans="1:12">
      <c r="A896" s="455">
        <v>2130237</v>
      </c>
      <c r="B896" s="469">
        <f t="shared" si="65"/>
        <v>7</v>
      </c>
      <c r="C896" s="470" t="s">
        <v>693</v>
      </c>
      <c r="D896" s="471">
        <v>0</v>
      </c>
      <c r="E896" s="471">
        <v>0</v>
      </c>
      <c r="F896" s="471">
        <v>0</v>
      </c>
      <c r="G896" s="471">
        <v>0</v>
      </c>
      <c r="H896" s="472">
        <f t="shared" si="66"/>
        <v>0</v>
      </c>
      <c r="I896" s="472">
        <f t="shared" si="67"/>
        <v>0</v>
      </c>
      <c r="J896" s="468">
        <f t="shared" si="68"/>
        <v>0</v>
      </c>
      <c r="K896" s="476">
        <f t="shared" si="69"/>
        <v>0</v>
      </c>
      <c r="L896" s="348"/>
    </row>
    <row r="897" s="455" customFormat="1" ht="19.95" customHeight="1" spans="1:12">
      <c r="A897" s="455">
        <v>2130299</v>
      </c>
      <c r="B897" s="469">
        <f t="shared" si="65"/>
        <v>7</v>
      </c>
      <c r="C897" s="470" t="s">
        <v>725</v>
      </c>
      <c r="D897" s="471">
        <v>4531</v>
      </c>
      <c r="E897" s="471">
        <v>4027.29</v>
      </c>
      <c r="F897" s="471">
        <v>3422</v>
      </c>
      <c r="G897" s="471">
        <v>3422</v>
      </c>
      <c r="H897" s="472">
        <f t="shared" si="66"/>
        <v>84.9702901951436</v>
      </c>
      <c r="I897" s="472">
        <f t="shared" si="67"/>
        <v>100</v>
      </c>
      <c r="J897" s="468">
        <f t="shared" si="68"/>
        <v>-1109</v>
      </c>
      <c r="K897" s="476">
        <f t="shared" si="69"/>
        <v>-0.244758331494151</v>
      </c>
      <c r="L897" s="348"/>
    </row>
    <row r="898" s="455" customFormat="1" ht="19.95" customHeight="1" spans="1:12">
      <c r="A898" s="455">
        <v>21303</v>
      </c>
      <c r="B898" s="469">
        <f t="shared" si="65"/>
        <v>5</v>
      </c>
      <c r="C898" s="470" t="s">
        <v>726</v>
      </c>
      <c r="D898" s="471">
        <v>1272</v>
      </c>
      <c r="E898" s="471">
        <v>874.8</v>
      </c>
      <c r="F898" s="471">
        <v>636</v>
      </c>
      <c r="G898" s="471">
        <v>636</v>
      </c>
      <c r="H898" s="472">
        <f t="shared" si="66"/>
        <v>72.7023319615912</v>
      </c>
      <c r="I898" s="472">
        <f t="shared" si="67"/>
        <v>100</v>
      </c>
      <c r="J898" s="468">
        <f t="shared" si="68"/>
        <v>-636</v>
      </c>
      <c r="K898" s="476">
        <f t="shared" si="69"/>
        <v>-0.5</v>
      </c>
      <c r="L898" s="348"/>
    </row>
    <row r="899" s="455" customFormat="1" ht="19.95" customHeight="1" spans="1:12">
      <c r="A899" s="455">
        <v>2130301</v>
      </c>
      <c r="B899" s="469">
        <f t="shared" si="65"/>
        <v>7</v>
      </c>
      <c r="C899" s="470" t="s">
        <v>54</v>
      </c>
      <c r="D899" s="471">
        <v>0</v>
      </c>
      <c r="E899" s="471">
        <v>0</v>
      </c>
      <c r="F899" s="471">
        <v>0</v>
      </c>
      <c r="G899" s="471">
        <v>0</v>
      </c>
      <c r="H899" s="472">
        <f t="shared" si="66"/>
        <v>0</v>
      </c>
      <c r="I899" s="472">
        <f t="shared" si="67"/>
        <v>0</v>
      </c>
      <c r="J899" s="468">
        <f t="shared" si="68"/>
        <v>0</v>
      </c>
      <c r="K899" s="476">
        <f t="shared" si="69"/>
        <v>0</v>
      </c>
      <c r="L899" s="348"/>
    </row>
    <row r="900" s="455" customFormat="1" ht="19.95" customHeight="1" spans="1:12">
      <c r="A900" s="455">
        <v>2130302</v>
      </c>
      <c r="B900" s="469">
        <f t="shared" si="65"/>
        <v>7</v>
      </c>
      <c r="C900" s="470" t="s">
        <v>55</v>
      </c>
      <c r="D900" s="471">
        <v>0</v>
      </c>
      <c r="E900" s="471">
        <v>0</v>
      </c>
      <c r="F900" s="471">
        <v>0</v>
      </c>
      <c r="G900" s="471">
        <v>0</v>
      </c>
      <c r="H900" s="472">
        <f t="shared" si="66"/>
        <v>0</v>
      </c>
      <c r="I900" s="472">
        <f t="shared" si="67"/>
        <v>0</v>
      </c>
      <c r="J900" s="468">
        <f t="shared" si="68"/>
        <v>0</v>
      </c>
      <c r="K900" s="476">
        <f t="shared" si="69"/>
        <v>0</v>
      </c>
      <c r="L900" s="348"/>
    </row>
    <row r="901" s="455" customFormat="1" ht="19.95" customHeight="1" spans="1:12">
      <c r="A901" s="455">
        <v>2130303</v>
      </c>
      <c r="B901" s="469">
        <f t="shared" si="65"/>
        <v>7</v>
      </c>
      <c r="C901" s="470" t="s">
        <v>56</v>
      </c>
      <c r="D901" s="471">
        <v>0</v>
      </c>
      <c r="E901" s="471">
        <v>0</v>
      </c>
      <c r="F901" s="471">
        <v>0</v>
      </c>
      <c r="G901" s="471">
        <v>0</v>
      </c>
      <c r="H901" s="472">
        <f t="shared" si="66"/>
        <v>0</v>
      </c>
      <c r="I901" s="472">
        <f t="shared" si="67"/>
        <v>0</v>
      </c>
      <c r="J901" s="468">
        <f t="shared" si="68"/>
        <v>0</v>
      </c>
      <c r="K901" s="476">
        <f t="shared" si="69"/>
        <v>0</v>
      </c>
      <c r="L901" s="348"/>
    </row>
    <row r="902" s="455" customFormat="1" ht="19.95" customHeight="1" spans="1:12">
      <c r="A902" s="455">
        <v>2130304</v>
      </c>
      <c r="B902" s="469">
        <f t="shared" ref="B902:B965" si="70">LEN(A902)</f>
        <v>7</v>
      </c>
      <c r="C902" s="470" t="s">
        <v>727</v>
      </c>
      <c r="D902" s="471">
        <v>71</v>
      </c>
      <c r="E902" s="471">
        <v>28</v>
      </c>
      <c r="F902" s="471">
        <v>0</v>
      </c>
      <c r="G902" s="471">
        <v>0</v>
      </c>
      <c r="H902" s="472">
        <f t="shared" ref="H902:H965" si="71">IFERROR(G902/E902%,0)</f>
        <v>0</v>
      </c>
      <c r="I902" s="472">
        <f t="shared" ref="I902:I965" si="72">IFERROR(G902/F902%,0)</f>
        <v>0</v>
      </c>
      <c r="J902" s="468">
        <f t="shared" ref="J902:J965" si="73">IFERROR(G902-D902,0)</f>
        <v>-71</v>
      </c>
      <c r="K902" s="476">
        <f t="shared" ref="K902:K965" si="74">IFERROR(J902/D902*100%,0)</f>
        <v>-1</v>
      </c>
      <c r="L902" s="348"/>
    </row>
    <row r="903" s="455" customFormat="1" ht="19.95" customHeight="1" spans="1:12">
      <c r="A903" s="455">
        <v>2130305</v>
      </c>
      <c r="B903" s="469">
        <f t="shared" si="70"/>
        <v>7</v>
      </c>
      <c r="C903" s="470" t="s">
        <v>728</v>
      </c>
      <c r="D903" s="471">
        <v>246</v>
      </c>
      <c r="E903" s="471">
        <v>0</v>
      </c>
      <c r="F903" s="471">
        <v>0</v>
      </c>
      <c r="G903" s="471">
        <v>0</v>
      </c>
      <c r="H903" s="472">
        <f t="shared" si="71"/>
        <v>0</v>
      </c>
      <c r="I903" s="472">
        <f t="shared" si="72"/>
        <v>0</v>
      </c>
      <c r="J903" s="468">
        <f t="shared" si="73"/>
        <v>-246</v>
      </c>
      <c r="K903" s="476">
        <f t="shared" si="74"/>
        <v>-1</v>
      </c>
      <c r="L903" s="348"/>
    </row>
    <row r="904" s="455" customFormat="1" ht="19.95" customHeight="1" spans="1:12">
      <c r="A904" s="455">
        <v>2130306</v>
      </c>
      <c r="B904" s="469">
        <f t="shared" si="70"/>
        <v>7</v>
      </c>
      <c r="C904" s="470" t="s">
        <v>729</v>
      </c>
      <c r="D904" s="471">
        <v>5</v>
      </c>
      <c r="E904" s="471">
        <v>0</v>
      </c>
      <c r="F904" s="471">
        <v>94</v>
      </c>
      <c r="G904" s="471">
        <v>94</v>
      </c>
      <c r="H904" s="472">
        <f t="shared" si="71"/>
        <v>0</v>
      </c>
      <c r="I904" s="472">
        <f t="shared" si="72"/>
        <v>100</v>
      </c>
      <c r="J904" s="468">
        <f t="shared" si="73"/>
        <v>89</v>
      </c>
      <c r="K904" s="476">
        <f t="shared" si="74"/>
        <v>17.8</v>
      </c>
      <c r="L904" s="348"/>
    </row>
    <row r="905" s="455" customFormat="1" ht="19.95" customHeight="1" spans="1:12">
      <c r="A905" s="455">
        <v>2130307</v>
      </c>
      <c r="B905" s="469">
        <f t="shared" si="70"/>
        <v>7</v>
      </c>
      <c r="C905" s="470" t="s">
        <v>730</v>
      </c>
      <c r="D905" s="471">
        <v>0</v>
      </c>
      <c r="E905" s="471">
        <v>0</v>
      </c>
      <c r="F905" s="471">
        <v>0</v>
      </c>
      <c r="G905" s="471">
        <v>0</v>
      </c>
      <c r="H905" s="472">
        <f t="shared" si="71"/>
        <v>0</v>
      </c>
      <c r="I905" s="472">
        <f t="shared" si="72"/>
        <v>0</v>
      </c>
      <c r="J905" s="468">
        <f t="shared" si="73"/>
        <v>0</v>
      </c>
      <c r="K905" s="476">
        <f t="shared" si="74"/>
        <v>0</v>
      </c>
      <c r="L905" s="348"/>
    </row>
    <row r="906" s="455" customFormat="1" ht="19.95" customHeight="1" spans="1:12">
      <c r="A906" s="455">
        <v>2130308</v>
      </c>
      <c r="B906" s="469">
        <f t="shared" si="70"/>
        <v>7</v>
      </c>
      <c r="C906" s="470" t="s">
        <v>731</v>
      </c>
      <c r="D906" s="471">
        <v>0</v>
      </c>
      <c r="E906" s="471">
        <v>0</v>
      </c>
      <c r="F906" s="471">
        <v>0</v>
      </c>
      <c r="G906" s="471">
        <v>0</v>
      </c>
      <c r="H906" s="472">
        <f t="shared" si="71"/>
        <v>0</v>
      </c>
      <c r="I906" s="472">
        <f t="shared" si="72"/>
        <v>0</v>
      </c>
      <c r="J906" s="468">
        <f t="shared" si="73"/>
        <v>0</v>
      </c>
      <c r="K906" s="476">
        <f t="shared" si="74"/>
        <v>0</v>
      </c>
      <c r="L906" s="348"/>
    </row>
    <row r="907" s="455" customFormat="1" ht="19.95" customHeight="1" spans="1:12">
      <c r="A907" s="455">
        <v>2130309</v>
      </c>
      <c r="B907" s="469">
        <f t="shared" si="70"/>
        <v>7</v>
      </c>
      <c r="C907" s="470" t="s">
        <v>732</v>
      </c>
      <c r="D907" s="471">
        <v>0</v>
      </c>
      <c r="E907" s="471">
        <v>0</v>
      </c>
      <c r="F907" s="471">
        <v>0</v>
      </c>
      <c r="G907" s="471">
        <v>0</v>
      </c>
      <c r="H907" s="472">
        <f t="shared" si="71"/>
        <v>0</v>
      </c>
      <c r="I907" s="472">
        <f t="shared" si="72"/>
        <v>0</v>
      </c>
      <c r="J907" s="468">
        <f t="shared" si="73"/>
        <v>0</v>
      </c>
      <c r="K907" s="476">
        <f t="shared" si="74"/>
        <v>0</v>
      </c>
      <c r="L907" s="348"/>
    </row>
    <row r="908" s="455" customFormat="1" ht="19.95" customHeight="1" spans="1:12">
      <c r="A908" s="455">
        <v>2130310</v>
      </c>
      <c r="B908" s="469">
        <f t="shared" si="70"/>
        <v>7</v>
      </c>
      <c r="C908" s="470" t="s">
        <v>733</v>
      </c>
      <c r="D908" s="471">
        <v>0</v>
      </c>
      <c r="E908" s="471">
        <v>0</v>
      </c>
      <c r="F908" s="471">
        <v>0</v>
      </c>
      <c r="G908" s="471">
        <v>0</v>
      </c>
      <c r="H908" s="472">
        <f t="shared" si="71"/>
        <v>0</v>
      </c>
      <c r="I908" s="472">
        <f t="shared" si="72"/>
        <v>0</v>
      </c>
      <c r="J908" s="468">
        <f t="shared" si="73"/>
        <v>0</v>
      </c>
      <c r="K908" s="476">
        <f t="shared" si="74"/>
        <v>0</v>
      </c>
      <c r="L908" s="348"/>
    </row>
    <row r="909" s="455" customFormat="1" ht="19.95" customHeight="1" spans="1:12">
      <c r="A909" s="455">
        <v>2130311</v>
      </c>
      <c r="B909" s="469">
        <f t="shared" si="70"/>
        <v>7</v>
      </c>
      <c r="C909" s="470" t="s">
        <v>734</v>
      </c>
      <c r="D909" s="471">
        <v>12</v>
      </c>
      <c r="E909" s="471">
        <v>0</v>
      </c>
      <c r="F909" s="471">
        <v>0</v>
      </c>
      <c r="G909" s="471">
        <v>0</v>
      </c>
      <c r="H909" s="472">
        <f t="shared" si="71"/>
        <v>0</v>
      </c>
      <c r="I909" s="472">
        <f t="shared" si="72"/>
        <v>0</v>
      </c>
      <c r="J909" s="468">
        <f t="shared" si="73"/>
        <v>-12</v>
      </c>
      <c r="K909" s="476">
        <f t="shared" si="74"/>
        <v>-1</v>
      </c>
      <c r="L909" s="348"/>
    </row>
    <row r="910" s="455" customFormat="1" ht="19.95" customHeight="1" spans="1:12">
      <c r="A910" s="455">
        <v>2130312</v>
      </c>
      <c r="B910" s="469">
        <f t="shared" si="70"/>
        <v>7</v>
      </c>
      <c r="C910" s="470" t="s">
        <v>735</v>
      </c>
      <c r="D910" s="471">
        <v>0</v>
      </c>
      <c r="E910" s="471">
        <v>0</v>
      </c>
      <c r="F910" s="471">
        <v>0</v>
      </c>
      <c r="G910" s="471">
        <v>0</v>
      </c>
      <c r="H910" s="472">
        <f t="shared" si="71"/>
        <v>0</v>
      </c>
      <c r="I910" s="472">
        <f t="shared" si="72"/>
        <v>0</v>
      </c>
      <c r="J910" s="468">
        <f t="shared" si="73"/>
        <v>0</v>
      </c>
      <c r="K910" s="476">
        <f t="shared" si="74"/>
        <v>0</v>
      </c>
      <c r="L910" s="348"/>
    </row>
    <row r="911" s="455" customFormat="1" ht="19.95" customHeight="1" spans="1:12">
      <c r="A911" s="455">
        <v>2130313</v>
      </c>
      <c r="B911" s="469">
        <f t="shared" si="70"/>
        <v>7</v>
      </c>
      <c r="C911" s="470" t="s">
        <v>736</v>
      </c>
      <c r="D911" s="471">
        <v>0</v>
      </c>
      <c r="E911" s="471">
        <v>0</v>
      </c>
      <c r="F911" s="471">
        <v>0</v>
      </c>
      <c r="G911" s="471">
        <v>0</v>
      </c>
      <c r="H911" s="472">
        <f t="shared" si="71"/>
        <v>0</v>
      </c>
      <c r="I911" s="472">
        <f t="shared" si="72"/>
        <v>0</v>
      </c>
      <c r="J911" s="468">
        <f t="shared" si="73"/>
        <v>0</v>
      </c>
      <c r="K911" s="476">
        <f t="shared" si="74"/>
        <v>0</v>
      </c>
      <c r="L911" s="348"/>
    </row>
    <row r="912" s="455" customFormat="1" ht="19.95" customHeight="1" spans="1:12">
      <c r="A912" s="455">
        <v>2130314</v>
      </c>
      <c r="B912" s="469">
        <f t="shared" si="70"/>
        <v>7</v>
      </c>
      <c r="C912" s="470" t="s">
        <v>737</v>
      </c>
      <c r="D912" s="471">
        <v>91</v>
      </c>
      <c r="E912" s="471">
        <v>163</v>
      </c>
      <c r="F912" s="471">
        <v>127</v>
      </c>
      <c r="G912" s="471">
        <v>127</v>
      </c>
      <c r="H912" s="472">
        <f t="shared" si="71"/>
        <v>77.9141104294479</v>
      </c>
      <c r="I912" s="472">
        <f t="shared" si="72"/>
        <v>100</v>
      </c>
      <c r="J912" s="468">
        <f t="shared" si="73"/>
        <v>36</v>
      </c>
      <c r="K912" s="476">
        <f t="shared" si="74"/>
        <v>0.395604395604396</v>
      </c>
      <c r="L912" s="348"/>
    </row>
    <row r="913" s="455" customFormat="1" ht="19.95" customHeight="1" spans="1:12">
      <c r="A913" s="455">
        <v>2130315</v>
      </c>
      <c r="B913" s="469">
        <f t="shared" si="70"/>
        <v>7</v>
      </c>
      <c r="C913" s="470" t="s">
        <v>738</v>
      </c>
      <c r="D913" s="471">
        <v>0</v>
      </c>
      <c r="E913" s="471">
        <v>0</v>
      </c>
      <c r="F913" s="471">
        <v>0</v>
      </c>
      <c r="G913" s="471">
        <v>0</v>
      </c>
      <c r="H913" s="472">
        <f t="shared" si="71"/>
        <v>0</v>
      </c>
      <c r="I913" s="472">
        <f t="shared" si="72"/>
        <v>0</v>
      </c>
      <c r="J913" s="468">
        <f t="shared" si="73"/>
        <v>0</v>
      </c>
      <c r="K913" s="476">
        <f t="shared" si="74"/>
        <v>0</v>
      </c>
      <c r="L913" s="348"/>
    </row>
    <row r="914" s="455" customFormat="1" ht="19.95" customHeight="1" spans="1:12">
      <c r="A914" s="455">
        <v>2130316</v>
      </c>
      <c r="B914" s="469">
        <f t="shared" si="70"/>
        <v>7</v>
      </c>
      <c r="C914" s="470" t="s">
        <v>739</v>
      </c>
      <c r="D914" s="471">
        <v>0</v>
      </c>
      <c r="E914" s="471">
        <v>0</v>
      </c>
      <c r="F914" s="471">
        <v>24</v>
      </c>
      <c r="G914" s="471">
        <v>24</v>
      </c>
      <c r="H914" s="472">
        <f t="shared" si="71"/>
        <v>0</v>
      </c>
      <c r="I914" s="472">
        <f t="shared" si="72"/>
        <v>100</v>
      </c>
      <c r="J914" s="468">
        <f t="shared" si="73"/>
        <v>24</v>
      </c>
      <c r="K914" s="476">
        <f t="shared" si="74"/>
        <v>0</v>
      </c>
      <c r="L914" s="348"/>
    </row>
    <row r="915" s="455" customFormat="1" ht="19.95" customHeight="1" spans="1:12">
      <c r="A915" s="455">
        <v>2130317</v>
      </c>
      <c r="B915" s="469">
        <f t="shared" si="70"/>
        <v>7</v>
      </c>
      <c r="C915" s="470" t="s">
        <v>740</v>
      </c>
      <c r="D915" s="471">
        <v>0</v>
      </c>
      <c r="E915" s="471">
        <v>0</v>
      </c>
      <c r="F915" s="471">
        <v>0</v>
      </c>
      <c r="G915" s="471">
        <v>0</v>
      </c>
      <c r="H915" s="472">
        <f t="shared" si="71"/>
        <v>0</v>
      </c>
      <c r="I915" s="472">
        <f t="shared" si="72"/>
        <v>0</v>
      </c>
      <c r="J915" s="468">
        <f t="shared" si="73"/>
        <v>0</v>
      </c>
      <c r="K915" s="476">
        <f t="shared" si="74"/>
        <v>0</v>
      </c>
      <c r="L915" s="348"/>
    </row>
    <row r="916" s="455" customFormat="1" ht="19.95" customHeight="1" spans="1:12">
      <c r="A916" s="455">
        <v>2130318</v>
      </c>
      <c r="B916" s="469">
        <f t="shared" si="70"/>
        <v>7</v>
      </c>
      <c r="C916" s="470" t="s">
        <v>741</v>
      </c>
      <c r="D916" s="471">
        <v>0</v>
      </c>
      <c r="E916" s="471">
        <v>0</v>
      </c>
      <c r="F916" s="471">
        <v>0</v>
      </c>
      <c r="G916" s="471">
        <v>0</v>
      </c>
      <c r="H916" s="472">
        <f t="shared" si="71"/>
        <v>0</v>
      </c>
      <c r="I916" s="472">
        <f t="shared" si="72"/>
        <v>0</v>
      </c>
      <c r="J916" s="468">
        <f t="shared" si="73"/>
        <v>0</v>
      </c>
      <c r="K916" s="476">
        <f t="shared" si="74"/>
        <v>0</v>
      </c>
      <c r="L916" s="348"/>
    </row>
    <row r="917" s="455" customFormat="1" ht="19.95" customHeight="1" spans="1:12">
      <c r="A917" s="455">
        <v>2130319</v>
      </c>
      <c r="B917" s="469">
        <f t="shared" si="70"/>
        <v>7</v>
      </c>
      <c r="C917" s="470" t="s">
        <v>742</v>
      </c>
      <c r="D917" s="471">
        <v>0</v>
      </c>
      <c r="E917" s="471">
        <v>0</v>
      </c>
      <c r="F917" s="471">
        <v>0</v>
      </c>
      <c r="G917" s="471">
        <v>0</v>
      </c>
      <c r="H917" s="472">
        <f t="shared" si="71"/>
        <v>0</v>
      </c>
      <c r="I917" s="472">
        <f t="shared" si="72"/>
        <v>0</v>
      </c>
      <c r="J917" s="468">
        <f t="shared" si="73"/>
        <v>0</v>
      </c>
      <c r="K917" s="476">
        <f t="shared" si="74"/>
        <v>0</v>
      </c>
      <c r="L917" s="348"/>
    </row>
    <row r="918" s="455" customFormat="1" ht="19.95" customHeight="1" spans="1:12">
      <c r="A918" s="455">
        <v>2130321</v>
      </c>
      <c r="B918" s="469">
        <f t="shared" si="70"/>
        <v>7</v>
      </c>
      <c r="C918" s="470" t="s">
        <v>743</v>
      </c>
      <c r="D918" s="471">
        <v>0</v>
      </c>
      <c r="E918" s="471">
        <v>0</v>
      </c>
      <c r="F918" s="471">
        <v>0</v>
      </c>
      <c r="G918" s="471">
        <v>0</v>
      </c>
      <c r="H918" s="472">
        <f t="shared" si="71"/>
        <v>0</v>
      </c>
      <c r="I918" s="472">
        <f t="shared" si="72"/>
        <v>0</v>
      </c>
      <c r="J918" s="468">
        <f t="shared" si="73"/>
        <v>0</v>
      </c>
      <c r="K918" s="476">
        <f t="shared" si="74"/>
        <v>0</v>
      </c>
      <c r="L918" s="348"/>
    </row>
    <row r="919" s="455" customFormat="1" ht="19.95" customHeight="1" spans="1:12">
      <c r="A919" s="455">
        <v>2130322</v>
      </c>
      <c r="B919" s="469">
        <f t="shared" si="70"/>
        <v>7</v>
      </c>
      <c r="C919" s="470" t="s">
        <v>744</v>
      </c>
      <c r="D919" s="471">
        <v>0</v>
      </c>
      <c r="E919" s="471">
        <v>0</v>
      </c>
      <c r="F919" s="471">
        <v>0</v>
      </c>
      <c r="G919" s="471">
        <v>0</v>
      </c>
      <c r="H919" s="472">
        <f t="shared" si="71"/>
        <v>0</v>
      </c>
      <c r="I919" s="472">
        <f t="shared" si="72"/>
        <v>0</v>
      </c>
      <c r="J919" s="468">
        <f t="shared" si="73"/>
        <v>0</v>
      </c>
      <c r="K919" s="476">
        <f t="shared" si="74"/>
        <v>0</v>
      </c>
      <c r="L919" s="348"/>
    </row>
    <row r="920" s="455" customFormat="1" ht="19.95" customHeight="1" spans="1:12">
      <c r="A920" s="455">
        <v>2130333</v>
      </c>
      <c r="B920" s="469">
        <f t="shared" si="70"/>
        <v>7</v>
      </c>
      <c r="C920" s="470" t="s">
        <v>720</v>
      </c>
      <c r="D920" s="471">
        <v>0</v>
      </c>
      <c r="E920" s="471">
        <v>0</v>
      </c>
      <c r="F920" s="471">
        <v>0</v>
      </c>
      <c r="G920" s="471">
        <v>0</v>
      </c>
      <c r="H920" s="472">
        <f t="shared" si="71"/>
        <v>0</v>
      </c>
      <c r="I920" s="472">
        <f t="shared" si="72"/>
        <v>0</v>
      </c>
      <c r="J920" s="468">
        <f t="shared" si="73"/>
        <v>0</v>
      </c>
      <c r="K920" s="476">
        <f t="shared" si="74"/>
        <v>0</v>
      </c>
      <c r="L920" s="348"/>
    </row>
    <row r="921" s="455" customFormat="1" ht="19.95" customHeight="1" spans="1:12">
      <c r="A921" s="455">
        <v>2130334</v>
      </c>
      <c r="B921" s="469">
        <f t="shared" si="70"/>
        <v>7</v>
      </c>
      <c r="C921" s="470" t="s">
        <v>745</v>
      </c>
      <c r="D921" s="471">
        <v>0</v>
      </c>
      <c r="E921" s="471">
        <v>0</v>
      </c>
      <c r="F921" s="471">
        <v>0</v>
      </c>
      <c r="G921" s="471">
        <v>0</v>
      </c>
      <c r="H921" s="472">
        <f t="shared" si="71"/>
        <v>0</v>
      </c>
      <c r="I921" s="472">
        <f t="shared" si="72"/>
        <v>0</v>
      </c>
      <c r="J921" s="468">
        <f t="shared" si="73"/>
        <v>0</v>
      </c>
      <c r="K921" s="476">
        <f t="shared" si="74"/>
        <v>0</v>
      </c>
      <c r="L921" s="348"/>
    </row>
    <row r="922" s="455" customFormat="1" ht="19.95" customHeight="1" spans="1:12">
      <c r="A922" s="455">
        <v>2130335</v>
      </c>
      <c r="B922" s="469">
        <f t="shared" si="70"/>
        <v>7</v>
      </c>
      <c r="C922" s="470" t="s">
        <v>746</v>
      </c>
      <c r="D922" s="471">
        <v>473</v>
      </c>
      <c r="E922" s="471">
        <v>49.8</v>
      </c>
      <c r="F922" s="471">
        <v>0</v>
      </c>
      <c r="G922" s="471">
        <v>0</v>
      </c>
      <c r="H922" s="472">
        <f t="shared" si="71"/>
        <v>0</v>
      </c>
      <c r="I922" s="472">
        <f t="shared" si="72"/>
        <v>0</v>
      </c>
      <c r="J922" s="468">
        <f t="shared" si="73"/>
        <v>-473</v>
      </c>
      <c r="K922" s="476">
        <f t="shared" si="74"/>
        <v>-1</v>
      </c>
      <c r="L922" s="348"/>
    </row>
    <row r="923" s="455" customFormat="1" ht="19.95" customHeight="1" spans="1:12">
      <c r="A923" s="455">
        <v>2130336</v>
      </c>
      <c r="B923" s="469">
        <f t="shared" si="70"/>
        <v>7</v>
      </c>
      <c r="C923" s="470" t="s">
        <v>747</v>
      </c>
      <c r="D923" s="471">
        <v>0</v>
      </c>
      <c r="E923" s="471">
        <v>0</v>
      </c>
      <c r="F923" s="471">
        <v>0</v>
      </c>
      <c r="G923" s="471">
        <v>0</v>
      </c>
      <c r="H923" s="472">
        <f t="shared" si="71"/>
        <v>0</v>
      </c>
      <c r="I923" s="472">
        <f t="shared" si="72"/>
        <v>0</v>
      </c>
      <c r="J923" s="468">
        <f t="shared" si="73"/>
        <v>0</v>
      </c>
      <c r="K923" s="476">
        <f t="shared" si="74"/>
        <v>0</v>
      </c>
      <c r="L923" s="348"/>
    </row>
    <row r="924" s="455" customFormat="1" ht="19.95" customHeight="1" spans="1:12">
      <c r="A924" s="455">
        <v>2130337</v>
      </c>
      <c r="B924" s="469">
        <f t="shared" si="70"/>
        <v>7</v>
      </c>
      <c r="C924" s="470" t="s">
        <v>748</v>
      </c>
      <c r="D924" s="471">
        <v>0</v>
      </c>
      <c r="E924" s="471">
        <v>0</v>
      </c>
      <c r="F924" s="471">
        <v>0</v>
      </c>
      <c r="G924" s="471">
        <v>0</v>
      </c>
      <c r="H924" s="472">
        <f t="shared" si="71"/>
        <v>0</v>
      </c>
      <c r="I924" s="472">
        <f t="shared" si="72"/>
        <v>0</v>
      </c>
      <c r="J924" s="468">
        <f t="shared" si="73"/>
        <v>0</v>
      </c>
      <c r="K924" s="476">
        <f t="shared" si="74"/>
        <v>0</v>
      </c>
      <c r="L924" s="348"/>
    </row>
    <row r="925" s="455" customFormat="1" ht="19.95" customHeight="1" spans="1:12">
      <c r="A925" s="455">
        <v>2130399</v>
      </c>
      <c r="B925" s="469">
        <f t="shared" si="70"/>
        <v>7</v>
      </c>
      <c r="C925" s="470" t="s">
        <v>749</v>
      </c>
      <c r="D925" s="471">
        <v>374</v>
      </c>
      <c r="E925" s="471">
        <v>634</v>
      </c>
      <c r="F925" s="471">
        <v>391</v>
      </c>
      <c r="G925" s="471">
        <v>391</v>
      </c>
      <c r="H925" s="472">
        <f t="shared" si="71"/>
        <v>61.6719242902208</v>
      </c>
      <c r="I925" s="472">
        <f t="shared" si="72"/>
        <v>100</v>
      </c>
      <c r="J925" s="468">
        <f t="shared" si="73"/>
        <v>17</v>
      </c>
      <c r="K925" s="476">
        <f t="shared" si="74"/>
        <v>0.0454545454545455</v>
      </c>
      <c r="L925" s="348"/>
    </row>
    <row r="926" s="455" customFormat="1" ht="19.95" customHeight="1" spans="1:12">
      <c r="A926" s="455">
        <v>21305</v>
      </c>
      <c r="B926" s="469">
        <f t="shared" si="70"/>
        <v>5</v>
      </c>
      <c r="C926" s="470" t="s">
        <v>750</v>
      </c>
      <c r="D926" s="471">
        <v>0</v>
      </c>
      <c r="E926" s="471">
        <v>0</v>
      </c>
      <c r="F926" s="471">
        <v>150</v>
      </c>
      <c r="G926" s="471">
        <v>150</v>
      </c>
      <c r="H926" s="472">
        <f t="shared" si="71"/>
        <v>0</v>
      </c>
      <c r="I926" s="472">
        <f t="shared" si="72"/>
        <v>100</v>
      </c>
      <c r="J926" s="468">
        <f t="shared" si="73"/>
        <v>150</v>
      </c>
      <c r="K926" s="476">
        <f t="shared" si="74"/>
        <v>0</v>
      </c>
      <c r="L926" s="348"/>
    </row>
    <row r="927" s="455" customFormat="1" ht="19.95" customHeight="1" spans="1:12">
      <c r="A927" s="455">
        <v>2130501</v>
      </c>
      <c r="B927" s="469">
        <f t="shared" si="70"/>
        <v>7</v>
      </c>
      <c r="C927" s="470" t="s">
        <v>54</v>
      </c>
      <c r="D927" s="471">
        <v>0</v>
      </c>
      <c r="E927" s="471">
        <v>0</v>
      </c>
      <c r="F927" s="471">
        <v>0</v>
      </c>
      <c r="G927" s="471">
        <v>0</v>
      </c>
      <c r="H927" s="472">
        <f t="shared" si="71"/>
        <v>0</v>
      </c>
      <c r="I927" s="472">
        <f t="shared" si="72"/>
        <v>0</v>
      </c>
      <c r="J927" s="468">
        <f t="shared" si="73"/>
        <v>0</v>
      </c>
      <c r="K927" s="476">
        <f t="shared" si="74"/>
        <v>0</v>
      </c>
      <c r="L927" s="348"/>
    </row>
    <row r="928" s="455" customFormat="1" ht="19.95" customHeight="1" spans="1:12">
      <c r="A928" s="455">
        <v>2130502</v>
      </c>
      <c r="B928" s="469">
        <f t="shared" si="70"/>
        <v>7</v>
      </c>
      <c r="C928" s="470" t="s">
        <v>55</v>
      </c>
      <c r="D928" s="471">
        <v>0</v>
      </c>
      <c r="E928" s="471">
        <v>0</v>
      </c>
      <c r="F928" s="471">
        <v>0</v>
      </c>
      <c r="G928" s="471">
        <v>0</v>
      </c>
      <c r="H928" s="472">
        <f t="shared" si="71"/>
        <v>0</v>
      </c>
      <c r="I928" s="472">
        <f t="shared" si="72"/>
        <v>0</v>
      </c>
      <c r="J928" s="468">
        <f t="shared" si="73"/>
        <v>0</v>
      </c>
      <c r="K928" s="476">
        <f t="shared" si="74"/>
        <v>0</v>
      </c>
      <c r="L928" s="348"/>
    </row>
    <row r="929" s="455" customFormat="1" ht="19.95" customHeight="1" spans="1:12">
      <c r="A929" s="455">
        <v>2130503</v>
      </c>
      <c r="B929" s="469">
        <f t="shared" si="70"/>
        <v>7</v>
      </c>
      <c r="C929" s="470" t="s">
        <v>56</v>
      </c>
      <c r="D929" s="471">
        <v>0</v>
      </c>
      <c r="E929" s="471">
        <v>0</v>
      </c>
      <c r="F929" s="471">
        <v>0</v>
      </c>
      <c r="G929" s="471">
        <v>0</v>
      </c>
      <c r="H929" s="472">
        <f t="shared" si="71"/>
        <v>0</v>
      </c>
      <c r="I929" s="472">
        <f t="shared" si="72"/>
        <v>0</v>
      </c>
      <c r="J929" s="468">
        <f t="shared" si="73"/>
        <v>0</v>
      </c>
      <c r="K929" s="476">
        <f t="shared" si="74"/>
        <v>0</v>
      </c>
      <c r="L929" s="348"/>
    </row>
    <row r="930" s="455" customFormat="1" ht="19.95" customHeight="1" spans="1:12">
      <c r="A930" s="455">
        <v>2130504</v>
      </c>
      <c r="B930" s="469">
        <f t="shared" si="70"/>
        <v>7</v>
      </c>
      <c r="C930" s="470" t="s">
        <v>751</v>
      </c>
      <c r="D930" s="471">
        <v>0</v>
      </c>
      <c r="E930" s="471">
        <v>0</v>
      </c>
      <c r="F930" s="471">
        <v>0</v>
      </c>
      <c r="G930" s="471">
        <v>0</v>
      </c>
      <c r="H930" s="472">
        <f t="shared" si="71"/>
        <v>0</v>
      </c>
      <c r="I930" s="472">
        <f t="shared" si="72"/>
        <v>0</v>
      </c>
      <c r="J930" s="468">
        <f t="shared" si="73"/>
        <v>0</v>
      </c>
      <c r="K930" s="476">
        <f t="shared" si="74"/>
        <v>0</v>
      </c>
      <c r="L930" s="348"/>
    </row>
    <row r="931" s="455" customFormat="1" ht="19.95" customHeight="1" spans="1:12">
      <c r="A931" s="455">
        <v>2130505</v>
      </c>
      <c r="B931" s="469">
        <f t="shared" si="70"/>
        <v>7</v>
      </c>
      <c r="C931" s="470" t="s">
        <v>752</v>
      </c>
      <c r="D931" s="471">
        <v>0</v>
      </c>
      <c r="E931" s="471">
        <v>0</v>
      </c>
      <c r="F931" s="471">
        <v>0</v>
      </c>
      <c r="G931" s="471">
        <v>0</v>
      </c>
      <c r="H931" s="472">
        <f t="shared" si="71"/>
        <v>0</v>
      </c>
      <c r="I931" s="472">
        <f t="shared" si="72"/>
        <v>0</v>
      </c>
      <c r="J931" s="468">
        <f t="shared" si="73"/>
        <v>0</v>
      </c>
      <c r="K931" s="476">
        <f t="shared" si="74"/>
        <v>0</v>
      </c>
      <c r="L931" s="348"/>
    </row>
    <row r="932" s="455" customFormat="1" ht="19.95" customHeight="1" spans="1:12">
      <c r="A932" s="455">
        <v>2130506</v>
      </c>
      <c r="B932" s="469">
        <f t="shared" si="70"/>
        <v>7</v>
      </c>
      <c r="C932" s="470" t="s">
        <v>753</v>
      </c>
      <c r="D932" s="471">
        <v>0</v>
      </c>
      <c r="E932" s="471">
        <v>0</v>
      </c>
      <c r="F932" s="471">
        <v>0</v>
      </c>
      <c r="G932" s="471">
        <v>0</v>
      </c>
      <c r="H932" s="472">
        <f t="shared" si="71"/>
        <v>0</v>
      </c>
      <c r="I932" s="472">
        <f t="shared" si="72"/>
        <v>0</v>
      </c>
      <c r="J932" s="468">
        <f t="shared" si="73"/>
        <v>0</v>
      </c>
      <c r="K932" s="476">
        <f t="shared" si="74"/>
        <v>0</v>
      </c>
      <c r="L932" s="348"/>
    </row>
    <row r="933" s="455" customFormat="1" ht="19.95" customHeight="1" spans="1:12">
      <c r="A933" s="455">
        <v>2130507</v>
      </c>
      <c r="B933" s="469">
        <f t="shared" si="70"/>
        <v>7</v>
      </c>
      <c r="C933" s="470" t="s">
        <v>754</v>
      </c>
      <c r="D933" s="471">
        <v>0</v>
      </c>
      <c r="E933" s="471">
        <v>0</v>
      </c>
      <c r="F933" s="471">
        <v>0</v>
      </c>
      <c r="G933" s="471">
        <v>0</v>
      </c>
      <c r="H933" s="472">
        <f t="shared" si="71"/>
        <v>0</v>
      </c>
      <c r="I933" s="472">
        <f t="shared" si="72"/>
        <v>0</v>
      </c>
      <c r="J933" s="468">
        <f t="shared" si="73"/>
        <v>0</v>
      </c>
      <c r="K933" s="476">
        <f t="shared" si="74"/>
        <v>0</v>
      </c>
      <c r="L933" s="348"/>
    </row>
    <row r="934" s="455" customFormat="1" ht="19.95" customHeight="1" spans="1:12">
      <c r="A934" s="455">
        <v>2130508</v>
      </c>
      <c r="B934" s="469">
        <f t="shared" si="70"/>
        <v>7</v>
      </c>
      <c r="C934" s="470" t="s">
        <v>755</v>
      </c>
      <c r="D934" s="471">
        <v>0</v>
      </c>
      <c r="E934" s="471">
        <v>0</v>
      </c>
      <c r="F934" s="471">
        <v>0</v>
      </c>
      <c r="G934" s="471">
        <v>0</v>
      </c>
      <c r="H934" s="472">
        <f t="shared" si="71"/>
        <v>0</v>
      </c>
      <c r="I934" s="472">
        <f t="shared" si="72"/>
        <v>0</v>
      </c>
      <c r="J934" s="468">
        <f t="shared" si="73"/>
        <v>0</v>
      </c>
      <c r="K934" s="476">
        <f t="shared" si="74"/>
        <v>0</v>
      </c>
      <c r="L934" s="348"/>
    </row>
    <row r="935" s="455" customFormat="1" ht="19.95" customHeight="1" spans="1:12">
      <c r="A935" s="455">
        <v>2130550</v>
      </c>
      <c r="B935" s="469">
        <f t="shared" si="70"/>
        <v>7</v>
      </c>
      <c r="C935" s="470" t="s">
        <v>63</v>
      </c>
      <c r="D935" s="471">
        <v>0</v>
      </c>
      <c r="E935" s="471">
        <v>0</v>
      </c>
      <c r="F935" s="471">
        <v>0</v>
      </c>
      <c r="G935" s="471">
        <v>0</v>
      </c>
      <c r="H935" s="472">
        <f t="shared" si="71"/>
        <v>0</v>
      </c>
      <c r="I935" s="472">
        <f t="shared" si="72"/>
        <v>0</v>
      </c>
      <c r="J935" s="468">
        <f t="shared" si="73"/>
        <v>0</v>
      </c>
      <c r="K935" s="476">
        <f t="shared" si="74"/>
        <v>0</v>
      </c>
      <c r="L935" s="348"/>
    </row>
    <row r="936" s="455" customFormat="1" ht="19.95" customHeight="1" spans="1:12">
      <c r="A936" s="455">
        <v>2130599</v>
      </c>
      <c r="B936" s="469">
        <f t="shared" si="70"/>
        <v>7</v>
      </c>
      <c r="C936" s="470" t="s">
        <v>756</v>
      </c>
      <c r="D936" s="471">
        <v>0</v>
      </c>
      <c r="E936" s="471">
        <v>0</v>
      </c>
      <c r="F936" s="471">
        <v>150</v>
      </c>
      <c r="G936" s="471">
        <v>150</v>
      </c>
      <c r="H936" s="472">
        <f t="shared" si="71"/>
        <v>0</v>
      </c>
      <c r="I936" s="472">
        <f t="shared" si="72"/>
        <v>100</v>
      </c>
      <c r="J936" s="468">
        <f t="shared" si="73"/>
        <v>150</v>
      </c>
      <c r="K936" s="476">
        <f t="shared" si="74"/>
        <v>0</v>
      </c>
      <c r="L936" s="348"/>
    </row>
    <row r="937" s="455" customFormat="1" ht="19.95" customHeight="1" spans="1:12">
      <c r="A937" s="455">
        <v>21307</v>
      </c>
      <c r="B937" s="469">
        <f t="shared" si="70"/>
        <v>5</v>
      </c>
      <c r="C937" s="470" t="s">
        <v>757</v>
      </c>
      <c r="D937" s="471">
        <v>4486</v>
      </c>
      <c r="E937" s="471">
        <v>5062.3</v>
      </c>
      <c r="F937" s="471">
        <v>4576</v>
      </c>
      <c r="G937" s="471">
        <v>4576</v>
      </c>
      <c r="H937" s="472">
        <f t="shared" si="71"/>
        <v>90.3936945657112</v>
      </c>
      <c r="I937" s="472">
        <f t="shared" si="72"/>
        <v>100</v>
      </c>
      <c r="J937" s="468">
        <f t="shared" si="73"/>
        <v>90</v>
      </c>
      <c r="K937" s="476">
        <f t="shared" si="74"/>
        <v>0.0200624164065983</v>
      </c>
      <c r="L937" s="348"/>
    </row>
    <row r="938" s="455" customFormat="1" ht="19.95" customHeight="1" spans="1:12">
      <c r="A938" s="455">
        <v>2130701</v>
      </c>
      <c r="B938" s="469">
        <f t="shared" si="70"/>
        <v>7</v>
      </c>
      <c r="C938" s="470" t="s">
        <v>758</v>
      </c>
      <c r="D938" s="471">
        <v>0</v>
      </c>
      <c r="E938" s="471">
        <v>0</v>
      </c>
      <c r="F938" s="471">
        <v>0</v>
      </c>
      <c r="G938" s="471">
        <v>0</v>
      </c>
      <c r="H938" s="472">
        <f t="shared" si="71"/>
        <v>0</v>
      </c>
      <c r="I938" s="472">
        <f t="shared" si="72"/>
        <v>0</v>
      </c>
      <c r="J938" s="468">
        <f t="shared" si="73"/>
        <v>0</v>
      </c>
      <c r="K938" s="476">
        <f t="shared" si="74"/>
        <v>0</v>
      </c>
      <c r="L938" s="348"/>
    </row>
    <row r="939" s="455" customFormat="1" ht="19.95" customHeight="1" spans="1:12">
      <c r="A939" s="455">
        <v>2130704</v>
      </c>
      <c r="B939" s="469">
        <f t="shared" si="70"/>
        <v>7</v>
      </c>
      <c r="C939" s="470" t="s">
        <v>759</v>
      </c>
      <c r="D939" s="471">
        <v>0</v>
      </c>
      <c r="E939" s="471">
        <v>0</v>
      </c>
      <c r="F939" s="471">
        <v>0</v>
      </c>
      <c r="G939" s="471">
        <v>0</v>
      </c>
      <c r="H939" s="472">
        <f t="shared" si="71"/>
        <v>0</v>
      </c>
      <c r="I939" s="472">
        <f t="shared" si="72"/>
        <v>0</v>
      </c>
      <c r="J939" s="468">
        <f t="shared" si="73"/>
        <v>0</v>
      </c>
      <c r="K939" s="476">
        <f t="shared" si="74"/>
        <v>0</v>
      </c>
      <c r="L939" s="348"/>
    </row>
    <row r="940" s="455" customFormat="1" ht="19.95" customHeight="1" spans="1:12">
      <c r="A940" s="455">
        <v>2130705</v>
      </c>
      <c r="B940" s="469">
        <f t="shared" si="70"/>
        <v>7</v>
      </c>
      <c r="C940" s="470" t="s">
        <v>760</v>
      </c>
      <c r="D940" s="471">
        <v>3812</v>
      </c>
      <c r="E940" s="471">
        <v>5062.3</v>
      </c>
      <c r="F940" s="471">
        <v>3917</v>
      </c>
      <c r="G940" s="471">
        <v>3917</v>
      </c>
      <c r="H940" s="472">
        <f t="shared" si="71"/>
        <v>77.3758963317069</v>
      </c>
      <c r="I940" s="472">
        <f t="shared" si="72"/>
        <v>100</v>
      </c>
      <c r="J940" s="468">
        <f t="shared" si="73"/>
        <v>105</v>
      </c>
      <c r="K940" s="476">
        <f t="shared" si="74"/>
        <v>0.0275445960125918</v>
      </c>
      <c r="L940" s="348"/>
    </row>
    <row r="941" s="455" customFormat="1" ht="19.95" customHeight="1" spans="1:12">
      <c r="A941" s="455">
        <v>2130706</v>
      </c>
      <c r="B941" s="469">
        <f t="shared" si="70"/>
        <v>7</v>
      </c>
      <c r="C941" s="470" t="s">
        <v>761</v>
      </c>
      <c r="D941" s="471">
        <v>305</v>
      </c>
      <c r="E941" s="471">
        <v>0</v>
      </c>
      <c r="F941" s="471">
        <v>0</v>
      </c>
      <c r="G941" s="471">
        <v>0</v>
      </c>
      <c r="H941" s="472">
        <f t="shared" si="71"/>
        <v>0</v>
      </c>
      <c r="I941" s="472">
        <f t="shared" si="72"/>
        <v>0</v>
      </c>
      <c r="J941" s="468">
        <f t="shared" si="73"/>
        <v>-305</v>
      </c>
      <c r="K941" s="476">
        <f t="shared" si="74"/>
        <v>-1</v>
      </c>
      <c r="L941" s="348"/>
    </row>
    <row r="942" s="455" customFormat="1" ht="19.95" customHeight="1" spans="1:12">
      <c r="A942" s="455">
        <v>2130707</v>
      </c>
      <c r="B942" s="469">
        <f t="shared" si="70"/>
        <v>7</v>
      </c>
      <c r="C942" s="470" t="s">
        <v>762</v>
      </c>
      <c r="D942" s="471">
        <v>369</v>
      </c>
      <c r="E942" s="471">
        <v>0</v>
      </c>
      <c r="F942" s="471">
        <v>386</v>
      </c>
      <c r="G942" s="471">
        <v>386</v>
      </c>
      <c r="H942" s="472">
        <f t="shared" si="71"/>
        <v>0</v>
      </c>
      <c r="I942" s="472">
        <f t="shared" si="72"/>
        <v>100</v>
      </c>
      <c r="J942" s="468">
        <f t="shared" si="73"/>
        <v>17</v>
      </c>
      <c r="K942" s="476">
        <f t="shared" si="74"/>
        <v>0.046070460704607</v>
      </c>
      <c r="L942" s="348"/>
    </row>
    <row r="943" s="455" customFormat="1" ht="19.95" customHeight="1" spans="1:12">
      <c r="A943" s="455">
        <v>2130799</v>
      </c>
      <c r="B943" s="469">
        <f t="shared" si="70"/>
        <v>7</v>
      </c>
      <c r="C943" s="470" t="s">
        <v>763</v>
      </c>
      <c r="D943" s="471">
        <v>0</v>
      </c>
      <c r="E943" s="471">
        <v>0</v>
      </c>
      <c r="F943" s="471">
        <v>273</v>
      </c>
      <c r="G943" s="471">
        <v>273</v>
      </c>
      <c r="H943" s="472">
        <f t="shared" si="71"/>
        <v>0</v>
      </c>
      <c r="I943" s="472">
        <f t="shared" si="72"/>
        <v>100</v>
      </c>
      <c r="J943" s="468">
        <f t="shared" si="73"/>
        <v>273</v>
      </c>
      <c r="K943" s="476">
        <f t="shared" si="74"/>
        <v>0</v>
      </c>
      <c r="L943" s="348"/>
    </row>
    <row r="944" s="455" customFormat="1" ht="19.95" customHeight="1" spans="1:12">
      <c r="A944" s="455">
        <v>21308</v>
      </c>
      <c r="B944" s="469">
        <f t="shared" si="70"/>
        <v>5</v>
      </c>
      <c r="C944" s="470" t="s">
        <v>764</v>
      </c>
      <c r="D944" s="471">
        <v>0</v>
      </c>
      <c r="E944" s="471">
        <v>0</v>
      </c>
      <c r="F944" s="471">
        <v>0</v>
      </c>
      <c r="G944" s="471">
        <v>0</v>
      </c>
      <c r="H944" s="472">
        <f t="shared" si="71"/>
        <v>0</v>
      </c>
      <c r="I944" s="472">
        <f t="shared" si="72"/>
        <v>0</v>
      </c>
      <c r="J944" s="468">
        <f t="shared" si="73"/>
        <v>0</v>
      </c>
      <c r="K944" s="476">
        <f t="shared" si="74"/>
        <v>0</v>
      </c>
      <c r="L944" s="348"/>
    </row>
    <row r="945" s="455" customFormat="1" ht="19.95" customHeight="1" spans="1:12">
      <c r="A945" s="455">
        <v>2130801</v>
      </c>
      <c r="B945" s="469">
        <f t="shared" si="70"/>
        <v>7</v>
      </c>
      <c r="C945" s="470" t="s">
        <v>765</v>
      </c>
      <c r="D945" s="471">
        <v>0</v>
      </c>
      <c r="E945" s="471">
        <v>0</v>
      </c>
      <c r="F945" s="471">
        <v>0</v>
      </c>
      <c r="G945" s="471">
        <v>0</v>
      </c>
      <c r="H945" s="472">
        <f t="shared" si="71"/>
        <v>0</v>
      </c>
      <c r="I945" s="472">
        <f t="shared" si="72"/>
        <v>0</v>
      </c>
      <c r="J945" s="468">
        <f t="shared" si="73"/>
        <v>0</v>
      </c>
      <c r="K945" s="476">
        <f t="shared" si="74"/>
        <v>0</v>
      </c>
      <c r="L945" s="348"/>
    </row>
    <row r="946" s="455" customFormat="1" ht="19.95" customHeight="1" spans="1:12">
      <c r="A946" s="455">
        <v>2130803</v>
      </c>
      <c r="B946" s="469">
        <f t="shared" si="70"/>
        <v>7</v>
      </c>
      <c r="C946" s="470" t="s">
        <v>766</v>
      </c>
      <c r="D946" s="471">
        <v>0</v>
      </c>
      <c r="E946" s="471">
        <v>0</v>
      </c>
      <c r="F946" s="471">
        <v>0</v>
      </c>
      <c r="G946" s="471">
        <v>0</v>
      </c>
      <c r="H946" s="472">
        <f t="shared" si="71"/>
        <v>0</v>
      </c>
      <c r="I946" s="472">
        <f t="shared" si="72"/>
        <v>0</v>
      </c>
      <c r="J946" s="468">
        <f t="shared" si="73"/>
        <v>0</v>
      </c>
      <c r="K946" s="476">
        <f t="shared" si="74"/>
        <v>0</v>
      </c>
      <c r="L946" s="348"/>
    </row>
    <row r="947" s="455" customFormat="1" ht="19.95" customHeight="1" spans="1:12">
      <c r="A947" s="455">
        <v>2130804</v>
      </c>
      <c r="B947" s="469">
        <f t="shared" si="70"/>
        <v>7</v>
      </c>
      <c r="C947" s="470" t="s">
        <v>767</v>
      </c>
      <c r="D947" s="471">
        <v>0</v>
      </c>
      <c r="E947" s="471">
        <v>0</v>
      </c>
      <c r="F947" s="471">
        <v>0</v>
      </c>
      <c r="G947" s="471">
        <v>0</v>
      </c>
      <c r="H947" s="472">
        <f t="shared" si="71"/>
        <v>0</v>
      </c>
      <c r="I947" s="472">
        <f t="shared" si="72"/>
        <v>0</v>
      </c>
      <c r="J947" s="468">
        <f t="shared" si="73"/>
        <v>0</v>
      </c>
      <c r="K947" s="476">
        <f t="shared" si="74"/>
        <v>0</v>
      </c>
      <c r="L947" s="348"/>
    </row>
    <row r="948" s="455" customFormat="1" ht="19.95" customHeight="1" spans="1:12">
      <c r="A948" s="455">
        <v>2130805</v>
      </c>
      <c r="B948" s="469">
        <f t="shared" si="70"/>
        <v>7</v>
      </c>
      <c r="C948" s="470" t="s">
        <v>768</v>
      </c>
      <c r="D948" s="471">
        <v>0</v>
      </c>
      <c r="E948" s="471">
        <v>0</v>
      </c>
      <c r="F948" s="471">
        <v>0</v>
      </c>
      <c r="G948" s="471">
        <v>0</v>
      </c>
      <c r="H948" s="472">
        <f t="shared" si="71"/>
        <v>0</v>
      </c>
      <c r="I948" s="472">
        <f t="shared" si="72"/>
        <v>0</v>
      </c>
      <c r="J948" s="468">
        <f t="shared" si="73"/>
        <v>0</v>
      </c>
      <c r="K948" s="476">
        <f t="shared" si="74"/>
        <v>0</v>
      </c>
      <c r="L948" s="348"/>
    </row>
    <row r="949" s="455" customFormat="1" ht="19.95" customHeight="1" spans="1:12">
      <c r="A949" s="455">
        <v>2130899</v>
      </c>
      <c r="B949" s="469">
        <f t="shared" si="70"/>
        <v>7</v>
      </c>
      <c r="C949" s="470" t="s">
        <v>769</v>
      </c>
      <c r="D949" s="471">
        <v>0</v>
      </c>
      <c r="E949" s="471">
        <v>0</v>
      </c>
      <c r="F949" s="471">
        <v>0</v>
      </c>
      <c r="G949" s="471">
        <v>0</v>
      </c>
      <c r="H949" s="472">
        <f t="shared" si="71"/>
        <v>0</v>
      </c>
      <c r="I949" s="472">
        <f t="shared" si="72"/>
        <v>0</v>
      </c>
      <c r="J949" s="468">
        <f t="shared" si="73"/>
        <v>0</v>
      </c>
      <c r="K949" s="476">
        <f t="shared" si="74"/>
        <v>0</v>
      </c>
      <c r="L949" s="348"/>
    </row>
    <row r="950" s="455" customFormat="1" ht="19.95" customHeight="1" spans="1:12">
      <c r="A950" s="455">
        <v>21309</v>
      </c>
      <c r="B950" s="469">
        <f t="shared" si="70"/>
        <v>5</v>
      </c>
      <c r="C950" s="470" t="s">
        <v>770</v>
      </c>
      <c r="D950" s="471">
        <v>1769</v>
      </c>
      <c r="E950" s="471">
        <v>0</v>
      </c>
      <c r="F950" s="471">
        <v>2193</v>
      </c>
      <c r="G950" s="471">
        <v>2193</v>
      </c>
      <c r="H950" s="472">
        <f t="shared" si="71"/>
        <v>0</v>
      </c>
      <c r="I950" s="472">
        <f t="shared" si="72"/>
        <v>100</v>
      </c>
      <c r="J950" s="468">
        <f t="shared" si="73"/>
        <v>424</v>
      </c>
      <c r="K950" s="476">
        <f t="shared" si="74"/>
        <v>0.23968343697004</v>
      </c>
      <c r="L950" s="348"/>
    </row>
    <row r="951" s="455" customFormat="1" ht="19.95" customHeight="1" spans="1:12">
      <c r="A951" s="455">
        <v>2130901</v>
      </c>
      <c r="B951" s="469">
        <f t="shared" si="70"/>
        <v>7</v>
      </c>
      <c r="C951" s="470" t="s">
        <v>771</v>
      </c>
      <c r="D951" s="471">
        <v>0</v>
      </c>
      <c r="E951" s="471">
        <v>0</v>
      </c>
      <c r="F951" s="471">
        <v>0</v>
      </c>
      <c r="G951" s="471">
        <v>0</v>
      </c>
      <c r="H951" s="472">
        <f t="shared" si="71"/>
        <v>0</v>
      </c>
      <c r="I951" s="472">
        <f t="shared" si="72"/>
        <v>0</v>
      </c>
      <c r="J951" s="468">
        <f t="shared" si="73"/>
        <v>0</v>
      </c>
      <c r="K951" s="476">
        <f t="shared" si="74"/>
        <v>0</v>
      </c>
      <c r="L951" s="348"/>
    </row>
    <row r="952" s="455" customFormat="1" ht="19.95" customHeight="1" spans="1:12">
      <c r="A952" s="455">
        <v>2130999</v>
      </c>
      <c r="B952" s="469">
        <f t="shared" si="70"/>
        <v>7</v>
      </c>
      <c r="C952" s="470" t="s">
        <v>772</v>
      </c>
      <c r="D952" s="471">
        <v>1769</v>
      </c>
      <c r="E952" s="471">
        <v>0</v>
      </c>
      <c r="F952" s="471">
        <v>2193</v>
      </c>
      <c r="G952" s="471">
        <v>2193</v>
      </c>
      <c r="H952" s="472">
        <f t="shared" si="71"/>
        <v>0</v>
      </c>
      <c r="I952" s="472">
        <f t="shared" si="72"/>
        <v>100</v>
      </c>
      <c r="J952" s="468">
        <f t="shared" si="73"/>
        <v>424</v>
      </c>
      <c r="K952" s="476">
        <f t="shared" si="74"/>
        <v>0.23968343697004</v>
      </c>
      <c r="L952" s="348"/>
    </row>
    <row r="953" s="455" customFormat="1" ht="19.95" customHeight="1" spans="1:12">
      <c r="A953" s="455">
        <v>21399</v>
      </c>
      <c r="B953" s="469">
        <f t="shared" si="70"/>
        <v>5</v>
      </c>
      <c r="C953" s="470" t="s">
        <v>773</v>
      </c>
      <c r="D953" s="471">
        <v>0</v>
      </c>
      <c r="E953" s="471">
        <v>23000</v>
      </c>
      <c r="F953" s="471">
        <v>0</v>
      </c>
      <c r="G953" s="471">
        <v>0</v>
      </c>
      <c r="H953" s="472">
        <f t="shared" si="71"/>
        <v>0</v>
      </c>
      <c r="I953" s="472">
        <f t="shared" si="72"/>
        <v>0</v>
      </c>
      <c r="J953" s="468">
        <f t="shared" si="73"/>
        <v>0</v>
      </c>
      <c r="K953" s="476">
        <f t="shared" si="74"/>
        <v>0</v>
      </c>
      <c r="L953" s="348"/>
    </row>
    <row r="954" s="455" customFormat="1" ht="19.95" customHeight="1" spans="1:12">
      <c r="A954" s="455">
        <v>2139901</v>
      </c>
      <c r="B954" s="469">
        <f t="shared" si="70"/>
        <v>7</v>
      </c>
      <c r="C954" s="470" t="s">
        <v>774</v>
      </c>
      <c r="D954" s="471">
        <v>0</v>
      </c>
      <c r="E954" s="471">
        <v>0</v>
      </c>
      <c r="F954" s="471">
        <v>0</v>
      </c>
      <c r="G954" s="471">
        <v>0</v>
      </c>
      <c r="H954" s="472">
        <f t="shared" si="71"/>
        <v>0</v>
      </c>
      <c r="I954" s="472">
        <f t="shared" si="72"/>
        <v>0</v>
      </c>
      <c r="J954" s="468">
        <f t="shared" si="73"/>
        <v>0</v>
      </c>
      <c r="K954" s="476">
        <f t="shared" si="74"/>
        <v>0</v>
      </c>
      <c r="L954" s="348"/>
    </row>
    <row r="955" s="455" customFormat="1" ht="19.95" customHeight="1" spans="1:12">
      <c r="A955" s="455">
        <v>2139999</v>
      </c>
      <c r="B955" s="469">
        <f t="shared" si="70"/>
        <v>7</v>
      </c>
      <c r="C955" s="470" t="s">
        <v>775</v>
      </c>
      <c r="D955" s="471">
        <v>0</v>
      </c>
      <c r="E955" s="471">
        <v>23000</v>
      </c>
      <c r="F955" s="471">
        <v>0</v>
      </c>
      <c r="G955" s="471">
        <v>0</v>
      </c>
      <c r="H955" s="472">
        <f t="shared" si="71"/>
        <v>0</v>
      </c>
      <c r="I955" s="472">
        <f t="shared" si="72"/>
        <v>0</v>
      </c>
      <c r="J955" s="468">
        <f t="shared" si="73"/>
        <v>0</v>
      </c>
      <c r="K955" s="476">
        <f t="shared" si="74"/>
        <v>0</v>
      </c>
      <c r="L955" s="348"/>
    </row>
    <row r="956" s="455" customFormat="1" ht="19.95" customHeight="1" spans="1:12">
      <c r="A956" s="455">
        <v>214</v>
      </c>
      <c r="B956" s="469">
        <f t="shared" si="70"/>
        <v>3</v>
      </c>
      <c r="C956" s="470" t="s">
        <v>776</v>
      </c>
      <c r="D956" s="471">
        <v>10563</v>
      </c>
      <c r="E956" s="471">
        <v>14170.49</v>
      </c>
      <c r="F956" s="471">
        <v>14266</v>
      </c>
      <c r="G956" s="471">
        <v>14266</v>
      </c>
      <c r="H956" s="472">
        <f t="shared" si="71"/>
        <v>100.674006332879</v>
      </c>
      <c r="I956" s="472">
        <f t="shared" si="72"/>
        <v>100</v>
      </c>
      <c r="J956" s="468">
        <f t="shared" si="73"/>
        <v>3703</v>
      </c>
      <c r="K956" s="476">
        <f t="shared" si="74"/>
        <v>0.350563286944997</v>
      </c>
      <c r="L956" s="348" t="s">
        <v>15</v>
      </c>
    </row>
    <row r="957" s="455" customFormat="1" ht="19.95" customHeight="1" spans="1:12">
      <c r="A957" s="455">
        <v>21401</v>
      </c>
      <c r="B957" s="469">
        <f t="shared" si="70"/>
        <v>5</v>
      </c>
      <c r="C957" s="470" t="s">
        <v>777</v>
      </c>
      <c r="D957" s="471">
        <v>3582</v>
      </c>
      <c r="E957" s="471">
        <v>3870.49</v>
      </c>
      <c r="F957" s="471">
        <v>10666</v>
      </c>
      <c r="G957" s="471">
        <v>10666</v>
      </c>
      <c r="H957" s="472">
        <f t="shared" si="71"/>
        <v>275.5723435534</v>
      </c>
      <c r="I957" s="472">
        <f t="shared" si="72"/>
        <v>100</v>
      </c>
      <c r="J957" s="468">
        <f t="shared" si="73"/>
        <v>7084</v>
      </c>
      <c r="K957" s="476">
        <f t="shared" si="74"/>
        <v>1.97766610831937</v>
      </c>
      <c r="L957" s="348"/>
    </row>
    <row r="958" s="455" customFormat="1" ht="19.95" customHeight="1" spans="1:12">
      <c r="A958" s="455">
        <v>2140101</v>
      </c>
      <c r="B958" s="469">
        <f t="shared" si="70"/>
        <v>7</v>
      </c>
      <c r="C958" s="470" t="s">
        <v>54</v>
      </c>
      <c r="D958" s="471">
        <v>1020</v>
      </c>
      <c r="E958" s="471">
        <v>984.6</v>
      </c>
      <c r="F958" s="471">
        <v>902</v>
      </c>
      <c r="G958" s="471">
        <v>902</v>
      </c>
      <c r="H958" s="472">
        <f t="shared" si="71"/>
        <v>91.6108064188503</v>
      </c>
      <c r="I958" s="472">
        <f t="shared" si="72"/>
        <v>100</v>
      </c>
      <c r="J958" s="468">
        <f t="shared" si="73"/>
        <v>-118</v>
      </c>
      <c r="K958" s="476">
        <f t="shared" si="74"/>
        <v>-0.115686274509804</v>
      </c>
      <c r="L958" s="348"/>
    </row>
    <row r="959" s="455" customFormat="1" ht="19.95" customHeight="1" spans="1:12">
      <c r="A959" s="455">
        <v>2140102</v>
      </c>
      <c r="B959" s="469">
        <f t="shared" si="70"/>
        <v>7</v>
      </c>
      <c r="C959" s="470" t="s">
        <v>55</v>
      </c>
      <c r="D959" s="471">
        <v>0</v>
      </c>
      <c r="E959" s="471">
        <v>0</v>
      </c>
      <c r="F959" s="471">
        <v>11</v>
      </c>
      <c r="G959" s="471">
        <v>11</v>
      </c>
      <c r="H959" s="472">
        <f t="shared" si="71"/>
        <v>0</v>
      </c>
      <c r="I959" s="472">
        <f t="shared" si="72"/>
        <v>100</v>
      </c>
      <c r="J959" s="468">
        <f t="shared" si="73"/>
        <v>11</v>
      </c>
      <c r="K959" s="476">
        <f t="shared" si="74"/>
        <v>0</v>
      </c>
      <c r="L959" s="348"/>
    </row>
    <row r="960" s="455" customFormat="1" ht="19.95" customHeight="1" spans="1:12">
      <c r="A960" s="455">
        <v>2140103</v>
      </c>
      <c r="B960" s="469">
        <f t="shared" si="70"/>
        <v>7</v>
      </c>
      <c r="C960" s="470" t="s">
        <v>56</v>
      </c>
      <c r="D960" s="471">
        <v>0</v>
      </c>
      <c r="E960" s="471">
        <v>0</v>
      </c>
      <c r="F960" s="471">
        <v>0</v>
      </c>
      <c r="G960" s="471">
        <v>0</v>
      </c>
      <c r="H960" s="472">
        <f t="shared" si="71"/>
        <v>0</v>
      </c>
      <c r="I960" s="472">
        <f t="shared" si="72"/>
        <v>0</v>
      </c>
      <c r="J960" s="468">
        <f t="shared" si="73"/>
        <v>0</v>
      </c>
      <c r="K960" s="476">
        <f t="shared" si="74"/>
        <v>0</v>
      </c>
      <c r="L960" s="348"/>
    </row>
    <row r="961" s="455" customFormat="1" ht="19.95" customHeight="1" spans="1:12">
      <c r="A961" s="455">
        <v>2140104</v>
      </c>
      <c r="B961" s="469">
        <f t="shared" si="70"/>
        <v>7</v>
      </c>
      <c r="C961" s="470" t="s">
        <v>778</v>
      </c>
      <c r="D961" s="471">
        <v>345</v>
      </c>
      <c r="E961" s="471">
        <v>0</v>
      </c>
      <c r="F961" s="471">
        <v>7769</v>
      </c>
      <c r="G961" s="471">
        <v>7769</v>
      </c>
      <c r="H961" s="472">
        <f t="shared" si="71"/>
        <v>0</v>
      </c>
      <c r="I961" s="472">
        <f t="shared" si="72"/>
        <v>100</v>
      </c>
      <c r="J961" s="468">
        <f t="shared" si="73"/>
        <v>7424</v>
      </c>
      <c r="K961" s="476">
        <f t="shared" si="74"/>
        <v>21.5188405797101</v>
      </c>
      <c r="L961" s="348"/>
    </row>
    <row r="962" s="455" customFormat="1" ht="19.95" customHeight="1" spans="1:12">
      <c r="A962" s="455">
        <v>2140106</v>
      </c>
      <c r="B962" s="469">
        <f t="shared" si="70"/>
        <v>7</v>
      </c>
      <c r="C962" s="470" t="s">
        <v>779</v>
      </c>
      <c r="D962" s="471">
        <v>2161</v>
      </c>
      <c r="E962" s="471">
        <v>1091.01</v>
      </c>
      <c r="F962" s="471">
        <v>1486</v>
      </c>
      <c r="G962" s="471">
        <v>1486</v>
      </c>
      <c r="H962" s="472">
        <f t="shared" si="71"/>
        <v>136.204067790396</v>
      </c>
      <c r="I962" s="472">
        <f t="shared" si="72"/>
        <v>100</v>
      </c>
      <c r="J962" s="468">
        <f t="shared" si="73"/>
        <v>-675</v>
      </c>
      <c r="K962" s="476">
        <f t="shared" si="74"/>
        <v>-0.312355391022675</v>
      </c>
      <c r="L962" s="348"/>
    </row>
    <row r="963" s="455" customFormat="1" ht="19.95" customHeight="1" spans="1:12">
      <c r="A963" s="455">
        <v>2140109</v>
      </c>
      <c r="B963" s="469">
        <f t="shared" si="70"/>
        <v>7</v>
      </c>
      <c r="C963" s="470" t="s">
        <v>780</v>
      </c>
      <c r="D963" s="471">
        <v>0</v>
      </c>
      <c r="E963" s="471">
        <v>0</v>
      </c>
      <c r="F963" s="471">
        <v>26</v>
      </c>
      <c r="G963" s="471">
        <v>26</v>
      </c>
      <c r="H963" s="472">
        <f t="shared" si="71"/>
        <v>0</v>
      </c>
      <c r="I963" s="472">
        <f t="shared" si="72"/>
        <v>100</v>
      </c>
      <c r="J963" s="468">
        <f t="shared" si="73"/>
        <v>26</v>
      </c>
      <c r="K963" s="476">
        <f t="shared" si="74"/>
        <v>0</v>
      </c>
      <c r="L963" s="348"/>
    </row>
    <row r="964" s="455" customFormat="1" ht="19.95" customHeight="1" spans="1:12">
      <c r="A964" s="455">
        <v>2140110</v>
      </c>
      <c r="B964" s="469">
        <f t="shared" si="70"/>
        <v>7</v>
      </c>
      <c r="C964" s="470" t="s">
        <v>781</v>
      </c>
      <c r="D964" s="471">
        <v>0</v>
      </c>
      <c r="E964" s="471">
        <v>0</v>
      </c>
      <c r="F964" s="471">
        <v>0</v>
      </c>
      <c r="G964" s="471">
        <v>0</v>
      </c>
      <c r="H964" s="472">
        <f t="shared" si="71"/>
        <v>0</v>
      </c>
      <c r="I964" s="472">
        <f t="shared" si="72"/>
        <v>0</v>
      </c>
      <c r="J964" s="468">
        <f t="shared" si="73"/>
        <v>0</v>
      </c>
      <c r="K964" s="476">
        <f t="shared" si="74"/>
        <v>0</v>
      </c>
      <c r="L964" s="348"/>
    </row>
    <row r="965" s="455" customFormat="1" ht="19.95" customHeight="1" spans="1:12">
      <c r="A965" s="455">
        <v>2140111</v>
      </c>
      <c r="B965" s="469">
        <f t="shared" si="70"/>
        <v>7</v>
      </c>
      <c r="C965" s="470" t="s">
        <v>782</v>
      </c>
      <c r="D965" s="471">
        <v>0</v>
      </c>
      <c r="E965" s="471">
        <v>0</v>
      </c>
      <c r="F965" s="471">
        <v>0</v>
      </c>
      <c r="G965" s="471">
        <v>0</v>
      </c>
      <c r="H965" s="472">
        <f t="shared" si="71"/>
        <v>0</v>
      </c>
      <c r="I965" s="472">
        <f t="shared" si="72"/>
        <v>0</v>
      </c>
      <c r="J965" s="468">
        <f t="shared" si="73"/>
        <v>0</v>
      </c>
      <c r="K965" s="476">
        <f t="shared" si="74"/>
        <v>0</v>
      </c>
      <c r="L965" s="348"/>
    </row>
    <row r="966" s="455" customFormat="1" ht="19.95" customHeight="1" spans="1:12">
      <c r="A966" s="455">
        <v>2140112</v>
      </c>
      <c r="B966" s="469">
        <f t="shared" ref="B966:B1029" si="75">LEN(A966)</f>
        <v>7</v>
      </c>
      <c r="C966" s="470" t="s">
        <v>783</v>
      </c>
      <c r="D966" s="471">
        <v>71</v>
      </c>
      <c r="E966" s="471">
        <v>65.19</v>
      </c>
      <c r="F966" s="471">
        <v>12</v>
      </c>
      <c r="G966" s="471">
        <v>12</v>
      </c>
      <c r="H966" s="472">
        <f t="shared" ref="H966:H1029" si="76">IFERROR(G966/E966%,0)</f>
        <v>18.4077312471238</v>
      </c>
      <c r="I966" s="472">
        <f t="shared" ref="I966:I1029" si="77">IFERROR(G966/F966%,0)</f>
        <v>100</v>
      </c>
      <c r="J966" s="468">
        <f t="shared" ref="J966:J1029" si="78">IFERROR(G966-D966,0)</f>
        <v>-59</v>
      </c>
      <c r="K966" s="476">
        <f t="shared" ref="K966:K1029" si="79">IFERROR(J966/D966*100%,0)</f>
        <v>-0.830985915492958</v>
      </c>
      <c r="L966" s="348"/>
    </row>
    <row r="967" s="455" customFormat="1" ht="19.95" customHeight="1" spans="1:12">
      <c r="A967" s="455">
        <v>2140114</v>
      </c>
      <c r="B967" s="469">
        <f t="shared" si="75"/>
        <v>7</v>
      </c>
      <c r="C967" s="470" t="s">
        <v>784</v>
      </c>
      <c r="D967" s="471">
        <v>0</v>
      </c>
      <c r="E967" s="471">
        <v>0</v>
      </c>
      <c r="F967" s="471">
        <v>0</v>
      </c>
      <c r="G967" s="471">
        <v>0</v>
      </c>
      <c r="H967" s="472">
        <f t="shared" si="76"/>
        <v>0</v>
      </c>
      <c r="I967" s="472">
        <f t="shared" si="77"/>
        <v>0</v>
      </c>
      <c r="J967" s="468">
        <f t="shared" si="78"/>
        <v>0</v>
      </c>
      <c r="K967" s="476">
        <f t="shared" si="79"/>
        <v>0</v>
      </c>
      <c r="L967" s="348"/>
    </row>
    <row r="968" s="455" customFormat="1" ht="19.95" customHeight="1" spans="1:12">
      <c r="A968" s="455">
        <v>2140122</v>
      </c>
      <c r="B968" s="469">
        <f t="shared" si="75"/>
        <v>7</v>
      </c>
      <c r="C968" s="470" t="s">
        <v>785</v>
      </c>
      <c r="D968" s="471">
        <v>0</v>
      </c>
      <c r="E968" s="471">
        <v>0</v>
      </c>
      <c r="F968" s="471">
        <v>0</v>
      </c>
      <c r="G968" s="471">
        <v>0</v>
      </c>
      <c r="H968" s="472">
        <f t="shared" si="76"/>
        <v>0</v>
      </c>
      <c r="I968" s="472">
        <f t="shared" si="77"/>
        <v>0</v>
      </c>
      <c r="J968" s="468">
        <f t="shared" si="78"/>
        <v>0</v>
      </c>
      <c r="K968" s="476">
        <f t="shared" si="79"/>
        <v>0</v>
      </c>
      <c r="L968" s="348"/>
    </row>
    <row r="969" s="455" customFormat="1" ht="19.95" customHeight="1" spans="1:12">
      <c r="A969" s="455">
        <v>2140123</v>
      </c>
      <c r="B969" s="469">
        <f t="shared" si="75"/>
        <v>7</v>
      </c>
      <c r="C969" s="470" t="s">
        <v>786</v>
      </c>
      <c r="D969" s="471">
        <v>0</v>
      </c>
      <c r="E969" s="471">
        <v>0</v>
      </c>
      <c r="F969" s="471">
        <v>0</v>
      </c>
      <c r="G969" s="471">
        <v>0</v>
      </c>
      <c r="H969" s="472">
        <f t="shared" si="76"/>
        <v>0</v>
      </c>
      <c r="I969" s="472">
        <f t="shared" si="77"/>
        <v>0</v>
      </c>
      <c r="J969" s="468">
        <f t="shared" si="78"/>
        <v>0</v>
      </c>
      <c r="K969" s="476">
        <f t="shared" si="79"/>
        <v>0</v>
      </c>
      <c r="L969" s="348"/>
    </row>
    <row r="970" s="455" customFormat="1" ht="19.95" customHeight="1" spans="1:12">
      <c r="A970" s="455">
        <v>2140127</v>
      </c>
      <c r="B970" s="469">
        <f t="shared" si="75"/>
        <v>7</v>
      </c>
      <c r="C970" s="470" t="s">
        <v>787</v>
      </c>
      <c r="D970" s="471">
        <v>0</v>
      </c>
      <c r="E970" s="471">
        <v>0</v>
      </c>
      <c r="F970" s="471">
        <v>0</v>
      </c>
      <c r="G970" s="471">
        <v>0</v>
      </c>
      <c r="H970" s="472">
        <f t="shared" si="76"/>
        <v>0</v>
      </c>
      <c r="I970" s="472">
        <f t="shared" si="77"/>
        <v>0</v>
      </c>
      <c r="J970" s="468">
        <f t="shared" si="78"/>
        <v>0</v>
      </c>
      <c r="K970" s="476">
        <f t="shared" si="79"/>
        <v>0</v>
      </c>
      <c r="L970" s="348"/>
    </row>
    <row r="971" s="455" customFormat="1" ht="19.95" customHeight="1" spans="1:12">
      <c r="A971" s="455">
        <v>2140128</v>
      </c>
      <c r="B971" s="469">
        <f t="shared" si="75"/>
        <v>7</v>
      </c>
      <c r="C971" s="470" t="s">
        <v>788</v>
      </c>
      <c r="D971" s="471">
        <v>0</v>
      </c>
      <c r="E971" s="471">
        <v>0</v>
      </c>
      <c r="F971" s="471">
        <v>0</v>
      </c>
      <c r="G971" s="471">
        <v>0</v>
      </c>
      <c r="H971" s="472">
        <f t="shared" si="76"/>
        <v>0</v>
      </c>
      <c r="I971" s="472">
        <f t="shared" si="77"/>
        <v>0</v>
      </c>
      <c r="J971" s="468">
        <f t="shared" si="78"/>
        <v>0</v>
      </c>
      <c r="K971" s="476">
        <f t="shared" si="79"/>
        <v>0</v>
      </c>
      <c r="L971" s="348"/>
    </row>
    <row r="972" s="455" customFormat="1" ht="19.95" customHeight="1" spans="1:12">
      <c r="A972" s="455">
        <v>2140129</v>
      </c>
      <c r="B972" s="469">
        <f t="shared" si="75"/>
        <v>7</v>
      </c>
      <c r="C972" s="470" t="s">
        <v>789</v>
      </c>
      <c r="D972" s="471">
        <v>0</v>
      </c>
      <c r="E972" s="471">
        <v>0</v>
      </c>
      <c r="F972" s="471">
        <v>0</v>
      </c>
      <c r="G972" s="471">
        <v>0</v>
      </c>
      <c r="H972" s="472">
        <f t="shared" si="76"/>
        <v>0</v>
      </c>
      <c r="I972" s="472">
        <f t="shared" si="77"/>
        <v>0</v>
      </c>
      <c r="J972" s="468">
        <f t="shared" si="78"/>
        <v>0</v>
      </c>
      <c r="K972" s="476">
        <f t="shared" si="79"/>
        <v>0</v>
      </c>
      <c r="L972" s="348"/>
    </row>
    <row r="973" s="455" customFormat="1" ht="19.95" customHeight="1" spans="1:12">
      <c r="A973" s="455">
        <v>2140130</v>
      </c>
      <c r="B973" s="469">
        <f t="shared" si="75"/>
        <v>7</v>
      </c>
      <c r="C973" s="470" t="s">
        <v>790</v>
      </c>
      <c r="D973" s="471">
        <v>0</v>
      </c>
      <c r="E973" s="471">
        <v>0</v>
      </c>
      <c r="F973" s="471">
        <v>0</v>
      </c>
      <c r="G973" s="471">
        <v>0</v>
      </c>
      <c r="H973" s="472">
        <f t="shared" si="76"/>
        <v>0</v>
      </c>
      <c r="I973" s="472">
        <f t="shared" si="77"/>
        <v>0</v>
      </c>
      <c r="J973" s="468">
        <f t="shared" si="78"/>
        <v>0</v>
      </c>
      <c r="K973" s="476">
        <f t="shared" si="79"/>
        <v>0</v>
      </c>
      <c r="L973" s="348"/>
    </row>
    <row r="974" s="455" customFormat="1" ht="19.95" customHeight="1" spans="1:12">
      <c r="A974" s="455">
        <v>2140131</v>
      </c>
      <c r="B974" s="469">
        <f t="shared" si="75"/>
        <v>7</v>
      </c>
      <c r="C974" s="470" t="s">
        <v>791</v>
      </c>
      <c r="D974" s="471">
        <v>0</v>
      </c>
      <c r="E974" s="471">
        <v>0</v>
      </c>
      <c r="F974" s="471">
        <v>0</v>
      </c>
      <c r="G974" s="471">
        <v>0</v>
      </c>
      <c r="H974" s="472">
        <f t="shared" si="76"/>
        <v>0</v>
      </c>
      <c r="I974" s="472">
        <f t="shared" si="77"/>
        <v>0</v>
      </c>
      <c r="J974" s="468">
        <f t="shared" si="78"/>
        <v>0</v>
      </c>
      <c r="K974" s="476">
        <f t="shared" si="79"/>
        <v>0</v>
      </c>
      <c r="L974" s="348"/>
    </row>
    <row r="975" s="455" customFormat="1" ht="19.95" customHeight="1" spans="1:12">
      <c r="A975" s="455">
        <v>2140133</v>
      </c>
      <c r="B975" s="469">
        <f t="shared" si="75"/>
        <v>7</v>
      </c>
      <c r="C975" s="470" t="s">
        <v>792</v>
      </c>
      <c r="D975" s="471">
        <v>0</v>
      </c>
      <c r="E975" s="471">
        <v>0</v>
      </c>
      <c r="F975" s="471">
        <v>0</v>
      </c>
      <c r="G975" s="471">
        <v>0</v>
      </c>
      <c r="H975" s="472">
        <f t="shared" si="76"/>
        <v>0</v>
      </c>
      <c r="I975" s="472">
        <f t="shared" si="77"/>
        <v>0</v>
      </c>
      <c r="J975" s="468">
        <f t="shared" si="78"/>
        <v>0</v>
      </c>
      <c r="K975" s="476">
        <f t="shared" si="79"/>
        <v>0</v>
      </c>
      <c r="L975" s="348"/>
    </row>
    <row r="976" s="455" customFormat="1" ht="19.95" customHeight="1" spans="1:12">
      <c r="A976" s="455">
        <v>2140136</v>
      </c>
      <c r="B976" s="469">
        <f t="shared" si="75"/>
        <v>7</v>
      </c>
      <c r="C976" s="470" t="s">
        <v>793</v>
      </c>
      <c r="D976" s="471">
        <v>0</v>
      </c>
      <c r="E976" s="471">
        <v>0</v>
      </c>
      <c r="F976" s="471">
        <v>0</v>
      </c>
      <c r="G976" s="471">
        <v>0</v>
      </c>
      <c r="H976" s="472">
        <f t="shared" si="76"/>
        <v>0</v>
      </c>
      <c r="I976" s="472">
        <f t="shared" si="77"/>
        <v>0</v>
      </c>
      <c r="J976" s="468">
        <f t="shared" si="78"/>
        <v>0</v>
      </c>
      <c r="K976" s="476">
        <f t="shared" si="79"/>
        <v>0</v>
      </c>
      <c r="L976" s="348"/>
    </row>
    <row r="977" s="455" customFormat="1" ht="19.95" customHeight="1" spans="1:12">
      <c r="A977" s="455">
        <v>2140138</v>
      </c>
      <c r="B977" s="469">
        <f t="shared" si="75"/>
        <v>7</v>
      </c>
      <c r="C977" s="470" t="s">
        <v>794</v>
      </c>
      <c r="D977" s="471">
        <v>0</v>
      </c>
      <c r="E977" s="471">
        <v>0</v>
      </c>
      <c r="F977" s="471">
        <v>0</v>
      </c>
      <c r="G977" s="471">
        <v>0</v>
      </c>
      <c r="H977" s="472">
        <f t="shared" si="76"/>
        <v>0</v>
      </c>
      <c r="I977" s="472">
        <f t="shared" si="77"/>
        <v>0</v>
      </c>
      <c r="J977" s="468">
        <f t="shared" si="78"/>
        <v>0</v>
      </c>
      <c r="K977" s="476">
        <f t="shared" si="79"/>
        <v>0</v>
      </c>
      <c r="L977" s="348"/>
    </row>
    <row r="978" s="455" customFormat="1" ht="19.95" customHeight="1" spans="1:12">
      <c r="A978" s="455">
        <v>2140199</v>
      </c>
      <c r="B978" s="469">
        <f t="shared" si="75"/>
        <v>7</v>
      </c>
      <c r="C978" s="470" t="s">
        <v>795</v>
      </c>
      <c r="D978" s="471">
        <v>-15</v>
      </c>
      <c r="E978" s="471">
        <v>1729.69</v>
      </c>
      <c r="F978" s="471">
        <v>460</v>
      </c>
      <c r="G978" s="471">
        <v>460</v>
      </c>
      <c r="H978" s="472">
        <f t="shared" si="76"/>
        <v>26.5943608392255</v>
      </c>
      <c r="I978" s="472">
        <f t="shared" si="77"/>
        <v>100</v>
      </c>
      <c r="J978" s="468">
        <f t="shared" si="78"/>
        <v>475</v>
      </c>
      <c r="K978" s="476">
        <f t="shared" si="79"/>
        <v>-31.6666666666667</v>
      </c>
      <c r="L978" s="348"/>
    </row>
    <row r="979" s="455" customFormat="1" ht="19.95" customHeight="1" spans="1:12">
      <c r="A979" s="455">
        <v>21402</v>
      </c>
      <c r="B979" s="469">
        <f t="shared" si="75"/>
        <v>5</v>
      </c>
      <c r="C979" s="470" t="s">
        <v>796</v>
      </c>
      <c r="D979" s="471">
        <v>0</v>
      </c>
      <c r="E979" s="471">
        <v>0</v>
      </c>
      <c r="F979" s="471">
        <v>0</v>
      </c>
      <c r="G979" s="471">
        <v>0</v>
      </c>
      <c r="H979" s="472">
        <f t="shared" si="76"/>
        <v>0</v>
      </c>
      <c r="I979" s="472">
        <f t="shared" si="77"/>
        <v>0</v>
      </c>
      <c r="J979" s="468">
        <f t="shared" si="78"/>
        <v>0</v>
      </c>
      <c r="K979" s="476">
        <f t="shared" si="79"/>
        <v>0</v>
      </c>
      <c r="L979" s="348"/>
    </row>
    <row r="980" s="455" customFormat="1" ht="19.95" customHeight="1" spans="1:12">
      <c r="A980" s="455">
        <v>2140201</v>
      </c>
      <c r="B980" s="469">
        <f t="shared" si="75"/>
        <v>7</v>
      </c>
      <c r="C980" s="470" t="s">
        <v>54</v>
      </c>
      <c r="D980" s="471">
        <v>0</v>
      </c>
      <c r="E980" s="471">
        <v>0</v>
      </c>
      <c r="F980" s="471">
        <v>0</v>
      </c>
      <c r="G980" s="471">
        <v>0</v>
      </c>
      <c r="H980" s="472">
        <f t="shared" si="76"/>
        <v>0</v>
      </c>
      <c r="I980" s="472">
        <f t="shared" si="77"/>
        <v>0</v>
      </c>
      <c r="J980" s="468">
        <f t="shared" si="78"/>
        <v>0</v>
      </c>
      <c r="K980" s="476">
        <f t="shared" si="79"/>
        <v>0</v>
      </c>
      <c r="L980" s="348"/>
    </row>
    <row r="981" s="455" customFormat="1" ht="19.95" customHeight="1" spans="1:12">
      <c r="A981" s="455">
        <v>2140202</v>
      </c>
      <c r="B981" s="469">
        <f t="shared" si="75"/>
        <v>7</v>
      </c>
      <c r="C981" s="470" t="s">
        <v>55</v>
      </c>
      <c r="D981" s="471">
        <v>0</v>
      </c>
      <c r="E981" s="471">
        <v>0</v>
      </c>
      <c r="F981" s="471">
        <v>0</v>
      </c>
      <c r="G981" s="471">
        <v>0</v>
      </c>
      <c r="H981" s="472">
        <f t="shared" si="76"/>
        <v>0</v>
      </c>
      <c r="I981" s="472">
        <f t="shared" si="77"/>
        <v>0</v>
      </c>
      <c r="J981" s="468">
        <f t="shared" si="78"/>
        <v>0</v>
      </c>
      <c r="K981" s="476">
        <f t="shared" si="79"/>
        <v>0</v>
      </c>
      <c r="L981" s="348"/>
    </row>
    <row r="982" s="455" customFormat="1" ht="19.95" customHeight="1" spans="1:12">
      <c r="A982" s="455">
        <v>2140203</v>
      </c>
      <c r="B982" s="469">
        <f t="shared" si="75"/>
        <v>7</v>
      </c>
      <c r="C982" s="470" t="s">
        <v>56</v>
      </c>
      <c r="D982" s="471">
        <v>0</v>
      </c>
      <c r="E982" s="471">
        <v>0</v>
      </c>
      <c r="F982" s="471">
        <v>0</v>
      </c>
      <c r="G982" s="471">
        <v>0</v>
      </c>
      <c r="H982" s="472">
        <f t="shared" si="76"/>
        <v>0</v>
      </c>
      <c r="I982" s="472">
        <f t="shared" si="77"/>
        <v>0</v>
      </c>
      <c r="J982" s="468">
        <f t="shared" si="78"/>
        <v>0</v>
      </c>
      <c r="K982" s="476">
        <f t="shared" si="79"/>
        <v>0</v>
      </c>
      <c r="L982" s="348"/>
    </row>
    <row r="983" s="455" customFormat="1" ht="19.95" customHeight="1" spans="1:12">
      <c r="A983" s="455">
        <v>2140204</v>
      </c>
      <c r="B983" s="469">
        <f t="shared" si="75"/>
        <v>7</v>
      </c>
      <c r="C983" s="470" t="s">
        <v>797</v>
      </c>
      <c r="D983" s="471">
        <v>0</v>
      </c>
      <c r="E983" s="471">
        <v>0</v>
      </c>
      <c r="F983" s="471">
        <v>0</v>
      </c>
      <c r="G983" s="471">
        <v>0</v>
      </c>
      <c r="H983" s="472">
        <f t="shared" si="76"/>
        <v>0</v>
      </c>
      <c r="I983" s="472">
        <f t="shared" si="77"/>
        <v>0</v>
      </c>
      <c r="J983" s="468">
        <f t="shared" si="78"/>
        <v>0</v>
      </c>
      <c r="K983" s="476">
        <f t="shared" si="79"/>
        <v>0</v>
      </c>
      <c r="L983" s="348"/>
    </row>
    <row r="984" s="455" customFormat="1" ht="19.95" customHeight="1" spans="1:12">
      <c r="A984" s="455">
        <v>2140205</v>
      </c>
      <c r="B984" s="469">
        <f t="shared" si="75"/>
        <v>7</v>
      </c>
      <c r="C984" s="470" t="s">
        <v>798</v>
      </c>
      <c r="D984" s="471">
        <v>0</v>
      </c>
      <c r="E984" s="471">
        <v>0</v>
      </c>
      <c r="F984" s="471">
        <v>0</v>
      </c>
      <c r="G984" s="471">
        <v>0</v>
      </c>
      <c r="H984" s="472">
        <f t="shared" si="76"/>
        <v>0</v>
      </c>
      <c r="I984" s="472">
        <f t="shared" si="77"/>
        <v>0</v>
      </c>
      <c r="J984" s="468">
        <f t="shared" si="78"/>
        <v>0</v>
      </c>
      <c r="K984" s="476">
        <f t="shared" si="79"/>
        <v>0</v>
      </c>
      <c r="L984" s="348"/>
    </row>
    <row r="985" s="455" customFormat="1" ht="19.95" customHeight="1" spans="1:12">
      <c r="A985" s="455">
        <v>2140206</v>
      </c>
      <c r="B985" s="469">
        <f t="shared" si="75"/>
        <v>7</v>
      </c>
      <c r="C985" s="470" t="s">
        <v>799</v>
      </c>
      <c r="D985" s="471">
        <v>0</v>
      </c>
      <c r="E985" s="471">
        <v>0</v>
      </c>
      <c r="F985" s="471">
        <v>0</v>
      </c>
      <c r="G985" s="471">
        <v>0</v>
      </c>
      <c r="H985" s="472">
        <f t="shared" si="76"/>
        <v>0</v>
      </c>
      <c r="I985" s="472">
        <f t="shared" si="77"/>
        <v>0</v>
      </c>
      <c r="J985" s="468">
        <f t="shared" si="78"/>
        <v>0</v>
      </c>
      <c r="K985" s="476">
        <f t="shared" si="79"/>
        <v>0</v>
      </c>
      <c r="L985" s="348"/>
    </row>
    <row r="986" s="455" customFormat="1" ht="19.95" customHeight="1" spans="1:12">
      <c r="A986" s="455">
        <v>2140207</v>
      </c>
      <c r="B986" s="469">
        <f t="shared" si="75"/>
        <v>7</v>
      </c>
      <c r="C986" s="470" t="s">
        <v>800</v>
      </c>
      <c r="D986" s="471">
        <v>0</v>
      </c>
      <c r="E986" s="471">
        <v>0</v>
      </c>
      <c r="F986" s="471">
        <v>0</v>
      </c>
      <c r="G986" s="471">
        <v>0</v>
      </c>
      <c r="H986" s="472">
        <f t="shared" si="76"/>
        <v>0</v>
      </c>
      <c r="I986" s="472">
        <f t="shared" si="77"/>
        <v>0</v>
      </c>
      <c r="J986" s="468">
        <f t="shared" si="78"/>
        <v>0</v>
      </c>
      <c r="K986" s="476">
        <f t="shared" si="79"/>
        <v>0</v>
      </c>
      <c r="L986" s="348"/>
    </row>
    <row r="987" s="455" customFormat="1" ht="19.95" customHeight="1" spans="1:12">
      <c r="A987" s="455">
        <v>2140208</v>
      </c>
      <c r="B987" s="469">
        <f t="shared" si="75"/>
        <v>7</v>
      </c>
      <c r="C987" s="470" t="s">
        <v>801</v>
      </c>
      <c r="D987" s="471">
        <v>0</v>
      </c>
      <c r="E987" s="471">
        <v>0</v>
      </c>
      <c r="F987" s="471">
        <v>0</v>
      </c>
      <c r="G987" s="471">
        <v>0</v>
      </c>
      <c r="H987" s="472">
        <f t="shared" si="76"/>
        <v>0</v>
      </c>
      <c r="I987" s="472">
        <f t="shared" si="77"/>
        <v>0</v>
      </c>
      <c r="J987" s="468">
        <f t="shared" si="78"/>
        <v>0</v>
      </c>
      <c r="K987" s="476">
        <f t="shared" si="79"/>
        <v>0</v>
      </c>
      <c r="L987" s="348"/>
    </row>
    <row r="988" s="455" customFormat="1" ht="19.95" customHeight="1" spans="1:12">
      <c r="A988" s="455">
        <v>2140299</v>
      </c>
      <c r="B988" s="469">
        <f t="shared" si="75"/>
        <v>7</v>
      </c>
      <c r="C988" s="470" t="s">
        <v>802</v>
      </c>
      <c r="D988" s="471">
        <v>0</v>
      </c>
      <c r="E988" s="471">
        <v>0</v>
      </c>
      <c r="F988" s="471">
        <v>0</v>
      </c>
      <c r="G988" s="471">
        <v>0</v>
      </c>
      <c r="H988" s="472">
        <f t="shared" si="76"/>
        <v>0</v>
      </c>
      <c r="I988" s="472">
        <f t="shared" si="77"/>
        <v>0</v>
      </c>
      <c r="J988" s="468">
        <f t="shared" si="78"/>
        <v>0</v>
      </c>
      <c r="K988" s="476">
        <f t="shared" si="79"/>
        <v>0</v>
      </c>
      <c r="L988" s="348"/>
    </row>
    <row r="989" s="455" customFormat="1" ht="19.95" customHeight="1" spans="1:12">
      <c r="A989" s="455">
        <v>21403</v>
      </c>
      <c r="B989" s="469">
        <f t="shared" si="75"/>
        <v>5</v>
      </c>
      <c r="C989" s="470" t="s">
        <v>803</v>
      </c>
      <c r="D989" s="471">
        <v>0</v>
      </c>
      <c r="E989" s="471">
        <v>0</v>
      </c>
      <c r="F989" s="471">
        <v>0</v>
      </c>
      <c r="G989" s="471">
        <v>0</v>
      </c>
      <c r="H989" s="472">
        <f t="shared" si="76"/>
        <v>0</v>
      </c>
      <c r="I989" s="472">
        <f t="shared" si="77"/>
        <v>0</v>
      </c>
      <c r="J989" s="468">
        <f t="shared" si="78"/>
        <v>0</v>
      </c>
      <c r="K989" s="476">
        <f t="shared" si="79"/>
        <v>0</v>
      </c>
      <c r="L989" s="348"/>
    </row>
    <row r="990" s="455" customFormat="1" ht="19.95" customHeight="1" spans="1:12">
      <c r="A990" s="455">
        <v>2140301</v>
      </c>
      <c r="B990" s="469">
        <f t="shared" si="75"/>
        <v>7</v>
      </c>
      <c r="C990" s="470" t="s">
        <v>54</v>
      </c>
      <c r="D990" s="471">
        <v>0</v>
      </c>
      <c r="E990" s="471">
        <v>0</v>
      </c>
      <c r="F990" s="471">
        <v>0</v>
      </c>
      <c r="G990" s="471">
        <v>0</v>
      </c>
      <c r="H990" s="472">
        <f t="shared" si="76"/>
        <v>0</v>
      </c>
      <c r="I990" s="472">
        <f t="shared" si="77"/>
        <v>0</v>
      </c>
      <c r="J990" s="468">
        <f t="shared" si="78"/>
        <v>0</v>
      </c>
      <c r="K990" s="476">
        <f t="shared" si="79"/>
        <v>0</v>
      </c>
      <c r="L990" s="348"/>
    </row>
    <row r="991" s="455" customFormat="1" ht="19.95" customHeight="1" spans="1:12">
      <c r="A991" s="455">
        <v>2140302</v>
      </c>
      <c r="B991" s="469">
        <f t="shared" si="75"/>
        <v>7</v>
      </c>
      <c r="C991" s="470" t="s">
        <v>55</v>
      </c>
      <c r="D991" s="471">
        <v>0</v>
      </c>
      <c r="E991" s="471">
        <v>0</v>
      </c>
      <c r="F991" s="471">
        <v>0</v>
      </c>
      <c r="G991" s="471">
        <v>0</v>
      </c>
      <c r="H991" s="472">
        <f t="shared" si="76"/>
        <v>0</v>
      </c>
      <c r="I991" s="472">
        <f t="shared" si="77"/>
        <v>0</v>
      </c>
      <c r="J991" s="468">
        <f t="shared" si="78"/>
        <v>0</v>
      </c>
      <c r="K991" s="476">
        <f t="shared" si="79"/>
        <v>0</v>
      </c>
      <c r="L991" s="348"/>
    </row>
    <row r="992" s="455" customFormat="1" ht="19.95" customHeight="1" spans="1:12">
      <c r="A992" s="455">
        <v>2140303</v>
      </c>
      <c r="B992" s="469">
        <f t="shared" si="75"/>
        <v>7</v>
      </c>
      <c r="C992" s="470" t="s">
        <v>56</v>
      </c>
      <c r="D992" s="471">
        <v>0</v>
      </c>
      <c r="E992" s="471">
        <v>0</v>
      </c>
      <c r="F992" s="471">
        <v>0</v>
      </c>
      <c r="G992" s="471">
        <v>0</v>
      </c>
      <c r="H992" s="472">
        <f t="shared" si="76"/>
        <v>0</v>
      </c>
      <c r="I992" s="472">
        <f t="shared" si="77"/>
        <v>0</v>
      </c>
      <c r="J992" s="468">
        <f t="shared" si="78"/>
        <v>0</v>
      </c>
      <c r="K992" s="476">
        <f t="shared" si="79"/>
        <v>0</v>
      </c>
      <c r="L992" s="348"/>
    </row>
    <row r="993" s="455" customFormat="1" ht="19.95" customHeight="1" spans="1:12">
      <c r="A993" s="455">
        <v>2140304</v>
      </c>
      <c r="B993" s="469">
        <f t="shared" si="75"/>
        <v>7</v>
      </c>
      <c r="C993" s="470" t="s">
        <v>804</v>
      </c>
      <c r="D993" s="471">
        <v>0</v>
      </c>
      <c r="E993" s="471">
        <v>0</v>
      </c>
      <c r="F993" s="471">
        <v>0</v>
      </c>
      <c r="G993" s="471">
        <v>0</v>
      </c>
      <c r="H993" s="472">
        <f t="shared" si="76"/>
        <v>0</v>
      </c>
      <c r="I993" s="472">
        <f t="shared" si="77"/>
        <v>0</v>
      </c>
      <c r="J993" s="468">
        <f t="shared" si="78"/>
        <v>0</v>
      </c>
      <c r="K993" s="476">
        <f t="shared" si="79"/>
        <v>0</v>
      </c>
      <c r="L993" s="348"/>
    </row>
    <row r="994" s="455" customFormat="1" ht="19.95" customHeight="1" spans="1:12">
      <c r="A994" s="455">
        <v>2140305</v>
      </c>
      <c r="B994" s="469">
        <f t="shared" si="75"/>
        <v>7</v>
      </c>
      <c r="C994" s="470" t="s">
        <v>805</v>
      </c>
      <c r="D994" s="471">
        <v>0</v>
      </c>
      <c r="E994" s="471">
        <v>0</v>
      </c>
      <c r="F994" s="471">
        <v>0</v>
      </c>
      <c r="G994" s="471">
        <v>0</v>
      </c>
      <c r="H994" s="472">
        <f t="shared" si="76"/>
        <v>0</v>
      </c>
      <c r="I994" s="472">
        <f t="shared" si="77"/>
        <v>0</v>
      </c>
      <c r="J994" s="468">
        <f t="shared" si="78"/>
        <v>0</v>
      </c>
      <c r="K994" s="476">
        <f t="shared" si="79"/>
        <v>0</v>
      </c>
      <c r="L994" s="348"/>
    </row>
    <row r="995" s="455" customFormat="1" ht="19.95" customHeight="1" spans="1:12">
      <c r="A995" s="455">
        <v>2140306</v>
      </c>
      <c r="B995" s="469">
        <f t="shared" si="75"/>
        <v>7</v>
      </c>
      <c r="C995" s="470" t="s">
        <v>806</v>
      </c>
      <c r="D995" s="471">
        <v>0</v>
      </c>
      <c r="E995" s="471">
        <v>0</v>
      </c>
      <c r="F995" s="471">
        <v>0</v>
      </c>
      <c r="G995" s="471">
        <v>0</v>
      </c>
      <c r="H995" s="472">
        <f t="shared" si="76"/>
        <v>0</v>
      </c>
      <c r="I995" s="472">
        <f t="shared" si="77"/>
        <v>0</v>
      </c>
      <c r="J995" s="468">
        <f t="shared" si="78"/>
        <v>0</v>
      </c>
      <c r="K995" s="476">
        <f t="shared" si="79"/>
        <v>0</v>
      </c>
      <c r="L995" s="348"/>
    </row>
    <row r="996" s="455" customFormat="1" ht="19.95" customHeight="1" spans="1:12">
      <c r="A996" s="455">
        <v>2140307</v>
      </c>
      <c r="B996" s="469">
        <f t="shared" si="75"/>
        <v>7</v>
      </c>
      <c r="C996" s="470" t="s">
        <v>807</v>
      </c>
      <c r="D996" s="471">
        <v>0</v>
      </c>
      <c r="E996" s="471">
        <v>0</v>
      </c>
      <c r="F996" s="471">
        <v>0</v>
      </c>
      <c r="G996" s="471">
        <v>0</v>
      </c>
      <c r="H996" s="472">
        <f t="shared" si="76"/>
        <v>0</v>
      </c>
      <c r="I996" s="472">
        <f t="shared" si="77"/>
        <v>0</v>
      </c>
      <c r="J996" s="468">
        <f t="shared" si="78"/>
        <v>0</v>
      </c>
      <c r="K996" s="476">
        <f t="shared" si="79"/>
        <v>0</v>
      </c>
      <c r="L996" s="348"/>
    </row>
    <row r="997" s="455" customFormat="1" ht="19.95" customHeight="1" spans="1:12">
      <c r="A997" s="455">
        <v>2140308</v>
      </c>
      <c r="B997" s="469">
        <f t="shared" si="75"/>
        <v>7</v>
      </c>
      <c r="C997" s="470" t="s">
        <v>808</v>
      </c>
      <c r="D997" s="471">
        <v>0</v>
      </c>
      <c r="E997" s="471">
        <v>0</v>
      </c>
      <c r="F997" s="471">
        <v>0</v>
      </c>
      <c r="G997" s="471">
        <v>0</v>
      </c>
      <c r="H997" s="472">
        <f t="shared" si="76"/>
        <v>0</v>
      </c>
      <c r="I997" s="472">
        <f t="shared" si="77"/>
        <v>0</v>
      </c>
      <c r="J997" s="468">
        <f t="shared" si="78"/>
        <v>0</v>
      </c>
      <c r="K997" s="476">
        <f t="shared" si="79"/>
        <v>0</v>
      </c>
      <c r="L997" s="348"/>
    </row>
    <row r="998" s="455" customFormat="1" ht="19.95" customHeight="1" spans="1:12">
      <c r="A998" s="455">
        <v>2140399</v>
      </c>
      <c r="B998" s="469">
        <f t="shared" si="75"/>
        <v>7</v>
      </c>
      <c r="C998" s="470" t="s">
        <v>809</v>
      </c>
      <c r="D998" s="471">
        <v>0</v>
      </c>
      <c r="E998" s="471">
        <v>0</v>
      </c>
      <c r="F998" s="471">
        <v>0</v>
      </c>
      <c r="G998" s="471">
        <v>0</v>
      </c>
      <c r="H998" s="472">
        <f t="shared" si="76"/>
        <v>0</v>
      </c>
      <c r="I998" s="472">
        <f t="shared" si="77"/>
        <v>0</v>
      </c>
      <c r="J998" s="468">
        <f t="shared" si="78"/>
        <v>0</v>
      </c>
      <c r="K998" s="476">
        <f t="shared" si="79"/>
        <v>0</v>
      </c>
      <c r="L998" s="348"/>
    </row>
    <row r="999" s="455" customFormat="1" ht="19.95" customHeight="1" spans="1:12">
      <c r="A999" s="455">
        <v>21405</v>
      </c>
      <c r="B999" s="469">
        <f t="shared" si="75"/>
        <v>5</v>
      </c>
      <c r="C999" s="470" t="s">
        <v>810</v>
      </c>
      <c r="D999" s="471">
        <v>0</v>
      </c>
      <c r="E999" s="471">
        <v>0</v>
      </c>
      <c r="F999" s="471">
        <v>0</v>
      </c>
      <c r="G999" s="471">
        <v>0</v>
      </c>
      <c r="H999" s="472">
        <f t="shared" si="76"/>
        <v>0</v>
      </c>
      <c r="I999" s="472">
        <f t="shared" si="77"/>
        <v>0</v>
      </c>
      <c r="J999" s="468">
        <f t="shared" si="78"/>
        <v>0</v>
      </c>
      <c r="K999" s="476">
        <f t="shared" si="79"/>
        <v>0</v>
      </c>
      <c r="L999" s="348"/>
    </row>
    <row r="1000" s="455" customFormat="1" ht="19.95" customHeight="1" spans="1:12">
      <c r="A1000" s="455">
        <v>2140501</v>
      </c>
      <c r="B1000" s="469">
        <f t="shared" si="75"/>
        <v>7</v>
      </c>
      <c r="C1000" s="470" t="s">
        <v>54</v>
      </c>
      <c r="D1000" s="471">
        <v>0</v>
      </c>
      <c r="E1000" s="471">
        <v>0</v>
      </c>
      <c r="F1000" s="471">
        <v>0</v>
      </c>
      <c r="G1000" s="471">
        <v>0</v>
      </c>
      <c r="H1000" s="472">
        <f t="shared" si="76"/>
        <v>0</v>
      </c>
      <c r="I1000" s="472">
        <f t="shared" si="77"/>
        <v>0</v>
      </c>
      <c r="J1000" s="468">
        <f t="shared" si="78"/>
        <v>0</v>
      </c>
      <c r="K1000" s="476">
        <f t="shared" si="79"/>
        <v>0</v>
      </c>
      <c r="L1000" s="348"/>
    </row>
    <row r="1001" s="455" customFormat="1" ht="19.95" customHeight="1" spans="1:12">
      <c r="A1001" s="455">
        <v>2140502</v>
      </c>
      <c r="B1001" s="469">
        <f t="shared" si="75"/>
        <v>7</v>
      </c>
      <c r="C1001" s="470" t="s">
        <v>55</v>
      </c>
      <c r="D1001" s="471">
        <v>0</v>
      </c>
      <c r="E1001" s="471">
        <v>0</v>
      </c>
      <c r="F1001" s="471">
        <v>0</v>
      </c>
      <c r="G1001" s="471">
        <v>0</v>
      </c>
      <c r="H1001" s="472">
        <f t="shared" si="76"/>
        <v>0</v>
      </c>
      <c r="I1001" s="472">
        <f t="shared" si="77"/>
        <v>0</v>
      </c>
      <c r="J1001" s="468">
        <f t="shared" si="78"/>
        <v>0</v>
      </c>
      <c r="K1001" s="476">
        <f t="shared" si="79"/>
        <v>0</v>
      </c>
      <c r="L1001" s="348"/>
    </row>
    <row r="1002" s="455" customFormat="1" ht="19.95" customHeight="1" spans="1:12">
      <c r="A1002" s="455">
        <v>2140503</v>
      </c>
      <c r="B1002" s="469">
        <f t="shared" si="75"/>
        <v>7</v>
      </c>
      <c r="C1002" s="470" t="s">
        <v>56</v>
      </c>
      <c r="D1002" s="471">
        <v>0</v>
      </c>
      <c r="E1002" s="471">
        <v>0</v>
      </c>
      <c r="F1002" s="471">
        <v>0</v>
      </c>
      <c r="G1002" s="471">
        <v>0</v>
      </c>
      <c r="H1002" s="472">
        <f t="shared" si="76"/>
        <v>0</v>
      </c>
      <c r="I1002" s="472">
        <f t="shared" si="77"/>
        <v>0</v>
      </c>
      <c r="J1002" s="468">
        <f t="shared" si="78"/>
        <v>0</v>
      </c>
      <c r="K1002" s="476">
        <f t="shared" si="79"/>
        <v>0</v>
      </c>
      <c r="L1002" s="348"/>
    </row>
    <row r="1003" s="455" customFormat="1" ht="19.95" customHeight="1" spans="1:12">
      <c r="A1003" s="455">
        <v>2140504</v>
      </c>
      <c r="B1003" s="469">
        <f t="shared" si="75"/>
        <v>7</v>
      </c>
      <c r="C1003" s="470" t="s">
        <v>801</v>
      </c>
      <c r="D1003" s="471">
        <v>0</v>
      </c>
      <c r="E1003" s="471">
        <v>0</v>
      </c>
      <c r="F1003" s="471">
        <v>0</v>
      </c>
      <c r="G1003" s="471">
        <v>0</v>
      </c>
      <c r="H1003" s="472">
        <f t="shared" si="76"/>
        <v>0</v>
      </c>
      <c r="I1003" s="472">
        <f t="shared" si="77"/>
        <v>0</v>
      </c>
      <c r="J1003" s="468">
        <f t="shared" si="78"/>
        <v>0</v>
      </c>
      <c r="K1003" s="476">
        <f t="shared" si="79"/>
        <v>0</v>
      </c>
      <c r="L1003" s="348"/>
    </row>
    <row r="1004" s="455" customFormat="1" ht="19.95" customHeight="1" spans="1:12">
      <c r="A1004" s="455">
        <v>2140505</v>
      </c>
      <c r="B1004" s="469">
        <f t="shared" si="75"/>
        <v>7</v>
      </c>
      <c r="C1004" s="470" t="s">
        <v>811</v>
      </c>
      <c r="D1004" s="471">
        <v>0</v>
      </c>
      <c r="E1004" s="471">
        <v>0</v>
      </c>
      <c r="F1004" s="471">
        <v>0</v>
      </c>
      <c r="G1004" s="471">
        <v>0</v>
      </c>
      <c r="H1004" s="472">
        <f t="shared" si="76"/>
        <v>0</v>
      </c>
      <c r="I1004" s="472">
        <f t="shared" si="77"/>
        <v>0</v>
      </c>
      <c r="J1004" s="468">
        <f t="shared" si="78"/>
        <v>0</v>
      </c>
      <c r="K1004" s="476">
        <f t="shared" si="79"/>
        <v>0</v>
      </c>
      <c r="L1004" s="348"/>
    </row>
    <row r="1005" s="455" customFormat="1" ht="19.95" customHeight="1" spans="1:12">
      <c r="A1005" s="455">
        <v>2140599</v>
      </c>
      <c r="B1005" s="469">
        <f t="shared" si="75"/>
        <v>7</v>
      </c>
      <c r="C1005" s="470" t="s">
        <v>812</v>
      </c>
      <c r="D1005" s="471">
        <v>0</v>
      </c>
      <c r="E1005" s="471">
        <v>0</v>
      </c>
      <c r="F1005" s="471">
        <v>0</v>
      </c>
      <c r="G1005" s="471">
        <v>0</v>
      </c>
      <c r="H1005" s="472">
        <f t="shared" si="76"/>
        <v>0</v>
      </c>
      <c r="I1005" s="472">
        <f t="shared" si="77"/>
        <v>0</v>
      </c>
      <c r="J1005" s="468">
        <f t="shared" si="78"/>
        <v>0</v>
      </c>
      <c r="K1005" s="476">
        <f t="shared" si="79"/>
        <v>0</v>
      </c>
      <c r="L1005" s="348"/>
    </row>
    <row r="1006" s="455" customFormat="1" ht="19.95" customHeight="1" spans="1:12">
      <c r="A1006" s="455">
        <v>21406</v>
      </c>
      <c r="B1006" s="469">
        <f t="shared" si="75"/>
        <v>5</v>
      </c>
      <c r="C1006" s="470" t="s">
        <v>813</v>
      </c>
      <c r="D1006" s="471">
        <v>-19</v>
      </c>
      <c r="E1006" s="471">
        <v>0</v>
      </c>
      <c r="F1006" s="471">
        <v>0</v>
      </c>
      <c r="G1006" s="471">
        <v>0</v>
      </c>
      <c r="H1006" s="472">
        <f t="shared" si="76"/>
        <v>0</v>
      </c>
      <c r="I1006" s="472">
        <f t="shared" si="77"/>
        <v>0</v>
      </c>
      <c r="J1006" s="468">
        <f t="shared" si="78"/>
        <v>19</v>
      </c>
      <c r="K1006" s="476">
        <f t="shared" si="79"/>
        <v>-1</v>
      </c>
      <c r="L1006" s="348"/>
    </row>
    <row r="1007" s="455" customFormat="1" ht="19.95" customHeight="1" spans="1:12">
      <c r="A1007" s="455">
        <v>2140601</v>
      </c>
      <c r="B1007" s="469">
        <f t="shared" si="75"/>
        <v>7</v>
      </c>
      <c r="C1007" s="470" t="s">
        <v>814</v>
      </c>
      <c r="D1007" s="471">
        <v>-19</v>
      </c>
      <c r="E1007" s="471">
        <v>0</v>
      </c>
      <c r="F1007" s="471">
        <v>0</v>
      </c>
      <c r="G1007" s="471">
        <v>0</v>
      </c>
      <c r="H1007" s="472">
        <f t="shared" si="76"/>
        <v>0</v>
      </c>
      <c r="I1007" s="472">
        <f t="shared" si="77"/>
        <v>0</v>
      </c>
      <c r="J1007" s="468">
        <f t="shared" si="78"/>
        <v>19</v>
      </c>
      <c r="K1007" s="476">
        <f t="shared" si="79"/>
        <v>-1</v>
      </c>
      <c r="L1007" s="348"/>
    </row>
    <row r="1008" s="455" customFormat="1" ht="19.95" customHeight="1" spans="1:12">
      <c r="A1008" s="455">
        <v>2140602</v>
      </c>
      <c r="B1008" s="469">
        <f t="shared" si="75"/>
        <v>7</v>
      </c>
      <c r="C1008" s="470" t="s">
        <v>815</v>
      </c>
      <c r="D1008" s="471">
        <v>0</v>
      </c>
      <c r="E1008" s="471">
        <v>0</v>
      </c>
      <c r="F1008" s="471">
        <v>0</v>
      </c>
      <c r="G1008" s="471">
        <v>0</v>
      </c>
      <c r="H1008" s="472">
        <f t="shared" si="76"/>
        <v>0</v>
      </c>
      <c r="I1008" s="472">
        <f t="shared" si="77"/>
        <v>0</v>
      </c>
      <c r="J1008" s="468">
        <f t="shared" si="78"/>
        <v>0</v>
      </c>
      <c r="K1008" s="476">
        <f t="shared" si="79"/>
        <v>0</v>
      </c>
      <c r="L1008" s="348"/>
    </row>
    <row r="1009" s="455" customFormat="1" ht="19.95" customHeight="1" spans="1:12">
      <c r="A1009" s="455">
        <v>2140603</v>
      </c>
      <c r="B1009" s="469">
        <f t="shared" si="75"/>
        <v>7</v>
      </c>
      <c r="C1009" s="470" t="s">
        <v>816</v>
      </c>
      <c r="D1009" s="471">
        <v>0</v>
      </c>
      <c r="E1009" s="471">
        <v>0</v>
      </c>
      <c r="F1009" s="471">
        <v>0</v>
      </c>
      <c r="G1009" s="471">
        <v>0</v>
      </c>
      <c r="H1009" s="472">
        <f t="shared" si="76"/>
        <v>0</v>
      </c>
      <c r="I1009" s="472">
        <f t="shared" si="77"/>
        <v>0</v>
      </c>
      <c r="J1009" s="468">
        <f t="shared" si="78"/>
        <v>0</v>
      </c>
      <c r="K1009" s="476">
        <f t="shared" si="79"/>
        <v>0</v>
      </c>
      <c r="L1009" s="348"/>
    </row>
    <row r="1010" s="455" customFormat="1" ht="19.95" customHeight="1" spans="1:12">
      <c r="A1010" s="455">
        <v>2140699</v>
      </c>
      <c r="B1010" s="469">
        <f t="shared" si="75"/>
        <v>7</v>
      </c>
      <c r="C1010" s="470" t="s">
        <v>817</v>
      </c>
      <c r="D1010" s="471">
        <v>0</v>
      </c>
      <c r="E1010" s="471">
        <v>0</v>
      </c>
      <c r="F1010" s="471">
        <v>0</v>
      </c>
      <c r="G1010" s="471">
        <v>0</v>
      </c>
      <c r="H1010" s="472">
        <f t="shared" si="76"/>
        <v>0</v>
      </c>
      <c r="I1010" s="472">
        <f t="shared" si="77"/>
        <v>0</v>
      </c>
      <c r="J1010" s="468">
        <f t="shared" si="78"/>
        <v>0</v>
      </c>
      <c r="K1010" s="476">
        <f t="shared" si="79"/>
        <v>0</v>
      </c>
      <c r="L1010" s="348"/>
    </row>
    <row r="1011" s="455" customFormat="1" ht="19.95" customHeight="1" spans="1:12">
      <c r="A1011" s="455">
        <v>21499</v>
      </c>
      <c r="B1011" s="469">
        <f t="shared" si="75"/>
        <v>5</v>
      </c>
      <c r="C1011" s="470" t="s">
        <v>818</v>
      </c>
      <c r="D1011" s="471">
        <v>7000</v>
      </c>
      <c r="E1011" s="471">
        <v>10300</v>
      </c>
      <c r="F1011" s="471">
        <v>3600</v>
      </c>
      <c r="G1011" s="471">
        <v>3600</v>
      </c>
      <c r="H1011" s="472">
        <f t="shared" si="76"/>
        <v>34.9514563106796</v>
      </c>
      <c r="I1011" s="472">
        <f t="shared" si="77"/>
        <v>100</v>
      </c>
      <c r="J1011" s="468">
        <f t="shared" si="78"/>
        <v>-3400</v>
      </c>
      <c r="K1011" s="476">
        <f t="shared" si="79"/>
        <v>-0.485714285714286</v>
      </c>
      <c r="L1011" s="348"/>
    </row>
    <row r="1012" s="455" customFormat="1" ht="19.95" customHeight="1" spans="1:12">
      <c r="A1012" s="455">
        <v>2149901</v>
      </c>
      <c r="B1012" s="469">
        <f t="shared" si="75"/>
        <v>7</v>
      </c>
      <c r="C1012" s="470" t="s">
        <v>819</v>
      </c>
      <c r="D1012" s="471">
        <v>7000</v>
      </c>
      <c r="E1012" s="471">
        <v>10300</v>
      </c>
      <c r="F1012" s="471">
        <v>3600</v>
      </c>
      <c r="G1012" s="471">
        <v>3600</v>
      </c>
      <c r="H1012" s="472">
        <f t="shared" si="76"/>
        <v>34.9514563106796</v>
      </c>
      <c r="I1012" s="472">
        <f t="shared" si="77"/>
        <v>100</v>
      </c>
      <c r="J1012" s="468">
        <f t="shared" si="78"/>
        <v>-3400</v>
      </c>
      <c r="K1012" s="476">
        <f t="shared" si="79"/>
        <v>-0.485714285714286</v>
      </c>
      <c r="L1012" s="348"/>
    </row>
    <row r="1013" s="455" customFormat="1" ht="19.95" customHeight="1" spans="1:12">
      <c r="A1013" s="455">
        <v>2149999</v>
      </c>
      <c r="B1013" s="469">
        <f t="shared" si="75"/>
        <v>7</v>
      </c>
      <c r="C1013" s="470" t="s">
        <v>820</v>
      </c>
      <c r="D1013" s="471">
        <v>0</v>
      </c>
      <c r="E1013" s="471">
        <v>0</v>
      </c>
      <c r="F1013" s="471">
        <v>0</v>
      </c>
      <c r="G1013" s="471">
        <v>0</v>
      </c>
      <c r="H1013" s="472">
        <f t="shared" si="76"/>
        <v>0</v>
      </c>
      <c r="I1013" s="472">
        <f t="shared" si="77"/>
        <v>0</v>
      </c>
      <c r="J1013" s="468">
        <f t="shared" si="78"/>
        <v>0</v>
      </c>
      <c r="K1013" s="476">
        <f t="shared" si="79"/>
        <v>0</v>
      </c>
      <c r="L1013" s="348"/>
    </row>
    <row r="1014" s="455" customFormat="1" ht="19.95" customHeight="1" spans="1:12">
      <c r="A1014" s="455">
        <v>215</v>
      </c>
      <c r="B1014" s="469">
        <f t="shared" si="75"/>
        <v>3</v>
      </c>
      <c r="C1014" s="470" t="s">
        <v>821</v>
      </c>
      <c r="D1014" s="471">
        <v>110056</v>
      </c>
      <c r="E1014" s="471">
        <v>14469.8</v>
      </c>
      <c r="F1014" s="471">
        <v>31610</v>
      </c>
      <c r="G1014" s="471">
        <v>31610</v>
      </c>
      <c r="H1014" s="472">
        <f t="shared" si="76"/>
        <v>218.454989011597</v>
      </c>
      <c r="I1014" s="472">
        <f t="shared" si="77"/>
        <v>100</v>
      </c>
      <c r="J1014" s="468">
        <f t="shared" si="78"/>
        <v>-78446</v>
      </c>
      <c r="K1014" s="476">
        <f t="shared" si="79"/>
        <v>-0.712782583412081</v>
      </c>
      <c r="L1014" s="348" t="s">
        <v>15</v>
      </c>
    </row>
    <row r="1015" s="455" customFormat="1" ht="19.95" customHeight="1" spans="1:12">
      <c r="A1015" s="455">
        <v>21501</v>
      </c>
      <c r="B1015" s="469">
        <f t="shared" si="75"/>
        <v>5</v>
      </c>
      <c r="C1015" s="470" t="s">
        <v>822</v>
      </c>
      <c r="D1015" s="471">
        <v>0</v>
      </c>
      <c r="E1015" s="471">
        <v>0</v>
      </c>
      <c r="F1015" s="471">
        <v>0</v>
      </c>
      <c r="G1015" s="471">
        <v>0</v>
      </c>
      <c r="H1015" s="472">
        <f t="shared" si="76"/>
        <v>0</v>
      </c>
      <c r="I1015" s="472">
        <f t="shared" si="77"/>
        <v>0</v>
      </c>
      <c r="J1015" s="468">
        <f t="shared" si="78"/>
        <v>0</v>
      </c>
      <c r="K1015" s="476">
        <f t="shared" si="79"/>
        <v>0</v>
      </c>
      <c r="L1015" s="348"/>
    </row>
    <row r="1016" s="455" customFormat="1" ht="19.95" customHeight="1" spans="1:12">
      <c r="A1016" s="455">
        <v>2150101</v>
      </c>
      <c r="B1016" s="469">
        <f t="shared" si="75"/>
        <v>7</v>
      </c>
      <c r="C1016" s="470" t="s">
        <v>54</v>
      </c>
      <c r="D1016" s="471">
        <v>0</v>
      </c>
      <c r="E1016" s="471">
        <v>0</v>
      </c>
      <c r="F1016" s="471">
        <v>0</v>
      </c>
      <c r="G1016" s="471">
        <v>0</v>
      </c>
      <c r="H1016" s="472">
        <f t="shared" si="76"/>
        <v>0</v>
      </c>
      <c r="I1016" s="472">
        <f t="shared" si="77"/>
        <v>0</v>
      </c>
      <c r="J1016" s="468">
        <f t="shared" si="78"/>
        <v>0</v>
      </c>
      <c r="K1016" s="476">
        <f t="shared" si="79"/>
        <v>0</v>
      </c>
      <c r="L1016" s="348"/>
    </row>
    <row r="1017" s="455" customFormat="1" ht="19.95" customHeight="1" spans="1:12">
      <c r="A1017" s="455">
        <v>2150102</v>
      </c>
      <c r="B1017" s="469">
        <f t="shared" si="75"/>
        <v>7</v>
      </c>
      <c r="C1017" s="470" t="s">
        <v>55</v>
      </c>
      <c r="D1017" s="471">
        <v>0</v>
      </c>
      <c r="E1017" s="471">
        <v>0</v>
      </c>
      <c r="F1017" s="471">
        <v>0</v>
      </c>
      <c r="G1017" s="471">
        <v>0</v>
      </c>
      <c r="H1017" s="472">
        <f t="shared" si="76"/>
        <v>0</v>
      </c>
      <c r="I1017" s="472">
        <f t="shared" si="77"/>
        <v>0</v>
      </c>
      <c r="J1017" s="468">
        <f t="shared" si="78"/>
        <v>0</v>
      </c>
      <c r="K1017" s="476">
        <f t="shared" si="79"/>
        <v>0</v>
      </c>
      <c r="L1017" s="348"/>
    </row>
    <row r="1018" s="455" customFormat="1" ht="19.95" customHeight="1" spans="1:12">
      <c r="A1018" s="455">
        <v>2150103</v>
      </c>
      <c r="B1018" s="469">
        <f t="shared" si="75"/>
        <v>7</v>
      </c>
      <c r="C1018" s="470" t="s">
        <v>56</v>
      </c>
      <c r="D1018" s="471">
        <v>0</v>
      </c>
      <c r="E1018" s="471">
        <v>0</v>
      </c>
      <c r="F1018" s="471">
        <v>0</v>
      </c>
      <c r="G1018" s="471">
        <v>0</v>
      </c>
      <c r="H1018" s="472">
        <f t="shared" si="76"/>
        <v>0</v>
      </c>
      <c r="I1018" s="472">
        <f t="shared" si="77"/>
        <v>0</v>
      </c>
      <c r="J1018" s="468">
        <f t="shared" si="78"/>
        <v>0</v>
      </c>
      <c r="K1018" s="476">
        <f t="shared" si="79"/>
        <v>0</v>
      </c>
      <c r="L1018" s="348"/>
    </row>
    <row r="1019" s="455" customFormat="1" ht="19.95" customHeight="1" spans="1:12">
      <c r="A1019" s="455">
        <v>2150104</v>
      </c>
      <c r="B1019" s="469">
        <f t="shared" si="75"/>
        <v>7</v>
      </c>
      <c r="C1019" s="470" t="s">
        <v>823</v>
      </c>
      <c r="D1019" s="471">
        <v>0</v>
      </c>
      <c r="E1019" s="471">
        <v>0</v>
      </c>
      <c r="F1019" s="471">
        <v>0</v>
      </c>
      <c r="G1019" s="471">
        <v>0</v>
      </c>
      <c r="H1019" s="472">
        <f t="shared" si="76"/>
        <v>0</v>
      </c>
      <c r="I1019" s="472">
        <f t="shared" si="77"/>
        <v>0</v>
      </c>
      <c r="J1019" s="468">
        <f t="shared" si="78"/>
        <v>0</v>
      </c>
      <c r="K1019" s="476">
        <f t="shared" si="79"/>
        <v>0</v>
      </c>
      <c r="L1019" s="348"/>
    </row>
    <row r="1020" s="455" customFormat="1" ht="19.95" customHeight="1" spans="1:12">
      <c r="A1020" s="455">
        <v>2150105</v>
      </c>
      <c r="B1020" s="469">
        <f t="shared" si="75"/>
        <v>7</v>
      </c>
      <c r="C1020" s="470" t="s">
        <v>824</v>
      </c>
      <c r="D1020" s="471">
        <v>0</v>
      </c>
      <c r="E1020" s="471">
        <v>0</v>
      </c>
      <c r="F1020" s="471">
        <v>0</v>
      </c>
      <c r="G1020" s="471">
        <v>0</v>
      </c>
      <c r="H1020" s="472">
        <f t="shared" si="76"/>
        <v>0</v>
      </c>
      <c r="I1020" s="472">
        <f t="shared" si="77"/>
        <v>0</v>
      </c>
      <c r="J1020" s="468">
        <f t="shared" si="78"/>
        <v>0</v>
      </c>
      <c r="K1020" s="476">
        <f t="shared" si="79"/>
        <v>0</v>
      </c>
      <c r="L1020" s="348"/>
    </row>
    <row r="1021" s="455" customFormat="1" ht="19.95" customHeight="1" spans="1:12">
      <c r="A1021" s="455">
        <v>2150106</v>
      </c>
      <c r="B1021" s="469">
        <f t="shared" si="75"/>
        <v>7</v>
      </c>
      <c r="C1021" s="470" t="s">
        <v>825</v>
      </c>
      <c r="D1021" s="471">
        <v>0</v>
      </c>
      <c r="E1021" s="471">
        <v>0</v>
      </c>
      <c r="F1021" s="471">
        <v>0</v>
      </c>
      <c r="G1021" s="471">
        <v>0</v>
      </c>
      <c r="H1021" s="472">
        <f t="shared" si="76"/>
        <v>0</v>
      </c>
      <c r="I1021" s="472">
        <f t="shared" si="77"/>
        <v>0</v>
      </c>
      <c r="J1021" s="468">
        <f t="shared" si="78"/>
        <v>0</v>
      </c>
      <c r="K1021" s="476">
        <f t="shared" si="79"/>
        <v>0</v>
      </c>
      <c r="L1021" s="348"/>
    </row>
    <row r="1022" s="455" customFormat="1" ht="19.95" customHeight="1" spans="1:12">
      <c r="A1022" s="455">
        <v>2150107</v>
      </c>
      <c r="B1022" s="469">
        <f t="shared" si="75"/>
        <v>7</v>
      </c>
      <c r="C1022" s="470" t="s">
        <v>826</v>
      </c>
      <c r="D1022" s="471">
        <v>0</v>
      </c>
      <c r="E1022" s="471">
        <v>0</v>
      </c>
      <c r="F1022" s="471">
        <v>0</v>
      </c>
      <c r="G1022" s="471">
        <v>0</v>
      </c>
      <c r="H1022" s="472">
        <f t="shared" si="76"/>
        <v>0</v>
      </c>
      <c r="I1022" s="472">
        <f t="shared" si="77"/>
        <v>0</v>
      </c>
      <c r="J1022" s="468">
        <f t="shared" si="78"/>
        <v>0</v>
      </c>
      <c r="K1022" s="476">
        <f t="shared" si="79"/>
        <v>0</v>
      </c>
      <c r="L1022" s="348"/>
    </row>
    <row r="1023" s="455" customFormat="1" ht="19.95" customHeight="1" spans="1:12">
      <c r="A1023" s="455">
        <v>2150108</v>
      </c>
      <c r="B1023" s="469">
        <f t="shared" si="75"/>
        <v>7</v>
      </c>
      <c r="C1023" s="470" t="s">
        <v>827</v>
      </c>
      <c r="D1023" s="471">
        <v>0</v>
      </c>
      <c r="E1023" s="471">
        <v>0</v>
      </c>
      <c r="F1023" s="471">
        <v>0</v>
      </c>
      <c r="G1023" s="471">
        <v>0</v>
      </c>
      <c r="H1023" s="472">
        <f t="shared" si="76"/>
        <v>0</v>
      </c>
      <c r="I1023" s="472">
        <f t="shared" si="77"/>
        <v>0</v>
      </c>
      <c r="J1023" s="468">
        <f t="shared" si="78"/>
        <v>0</v>
      </c>
      <c r="K1023" s="476">
        <f t="shared" si="79"/>
        <v>0</v>
      </c>
      <c r="L1023" s="348"/>
    </row>
    <row r="1024" s="455" customFormat="1" ht="19.95" customHeight="1" spans="1:12">
      <c r="A1024" s="455">
        <v>2150199</v>
      </c>
      <c r="B1024" s="469">
        <f t="shared" si="75"/>
        <v>7</v>
      </c>
      <c r="C1024" s="470" t="s">
        <v>828</v>
      </c>
      <c r="D1024" s="471">
        <v>0</v>
      </c>
      <c r="E1024" s="471">
        <v>0</v>
      </c>
      <c r="F1024" s="471">
        <v>0</v>
      </c>
      <c r="G1024" s="471">
        <v>0</v>
      </c>
      <c r="H1024" s="472">
        <f t="shared" si="76"/>
        <v>0</v>
      </c>
      <c r="I1024" s="472">
        <f t="shared" si="77"/>
        <v>0</v>
      </c>
      <c r="J1024" s="468">
        <f t="shared" si="78"/>
        <v>0</v>
      </c>
      <c r="K1024" s="476">
        <f t="shared" si="79"/>
        <v>0</v>
      </c>
      <c r="L1024" s="348"/>
    </row>
    <row r="1025" s="455" customFormat="1" ht="19.95" customHeight="1" spans="1:12">
      <c r="A1025" s="455">
        <v>21502</v>
      </c>
      <c r="B1025" s="469">
        <f t="shared" si="75"/>
        <v>5</v>
      </c>
      <c r="C1025" s="470" t="s">
        <v>829</v>
      </c>
      <c r="D1025" s="471">
        <v>16741</v>
      </c>
      <c r="E1025" s="471">
        <v>0</v>
      </c>
      <c r="F1025" s="471">
        <v>27882</v>
      </c>
      <c r="G1025" s="471">
        <v>27882</v>
      </c>
      <c r="H1025" s="472">
        <f t="shared" si="76"/>
        <v>0</v>
      </c>
      <c r="I1025" s="472">
        <f t="shared" si="77"/>
        <v>100</v>
      </c>
      <c r="J1025" s="468">
        <f t="shared" si="78"/>
        <v>11141</v>
      </c>
      <c r="K1025" s="476">
        <f t="shared" si="79"/>
        <v>0.665491906098799</v>
      </c>
      <c r="L1025" s="348"/>
    </row>
    <row r="1026" s="455" customFormat="1" ht="19.95" customHeight="1" spans="1:12">
      <c r="A1026" s="455">
        <v>2150201</v>
      </c>
      <c r="B1026" s="469">
        <f t="shared" si="75"/>
        <v>7</v>
      </c>
      <c r="C1026" s="470" t="s">
        <v>54</v>
      </c>
      <c r="D1026" s="471">
        <v>0</v>
      </c>
      <c r="E1026" s="471">
        <v>0</v>
      </c>
      <c r="F1026" s="471">
        <v>0</v>
      </c>
      <c r="G1026" s="471">
        <v>0</v>
      </c>
      <c r="H1026" s="472">
        <f t="shared" si="76"/>
        <v>0</v>
      </c>
      <c r="I1026" s="472">
        <f t="shared" si="77"/>
        <v>0</v>
      </c>
      <c r="J1026" s="468">
        <f t="shared" si="78"/>
        <v>0</v>
      </c>
      <c r="K1026" s="476">
        <f t="shared" si="79"/>
        <v>0</v>
      </c>
      <c r="L1026" s="348"/>
    </row>
    <row r="1027" s="455" customFormat="1" ht="19.95" customHeight="1" spans="1:12">
      <c r="A1027" s="455">
        <v>2150202</v>
      </c>
      <c r="B1027" s="469">
        <f t="shared" si="75"/>
        <v>7</v>
      </c>
      <c r="C1027" s="470" t="s">
        <v>55</v>
      </c>
      <c r="D1027" s="471">
        <v>0</v>
      </c>
      <c r="E1027" s="471">
        <v>0</v>
      </c>
      <c r="F1027" s="471">
        <v>0</v>
      </c>
      <c r="G1027" s="471">
        <v>0</v>
      </c>
      <c r="H1027" s="472">
        <f t="shared" si="76"/>
        <v>0</v>
      </c>
      <c r="I1027" s="472">
        <f t="shared" si="77"/>
        <v>0</v>
      </c>
      <c r="J1027" s="468">
        <f t="shared" si="78"/>
        <v>0</v>
      </c>
      <c r="K1027" s="476">
        <f t="shared" si="79"/>
        <v>0</v>
      </c>
      <c r="L1027" s="348"/>
    </row>
    <row r="1028" s="455" customFormat="1" ht="19.95" customHeight="1" spans="1:12">
      <c r="A1028" s="455">
        <v>2150203</v>
      </c>
      <c r="B1028" s="469">
        <f t="shared" si="75"/>
        <v>7</v>
      </c>
      <c r="C1028" s="470" t="s">
        <v>56</v>
      </c>
      <c r="D1028" s="471">
        <v>0</v>
      </c>
      <c r="E1028" s="471">
        <v>0</v>
      </c>
      <c r="F1028" s="471">
        <v>0</v>
      </c>
      <c r="G1028" s="471">
        <v>0</v>
      </c>
      <c r="H1028" s="472">
        <f t="shared" si="76"/>
        <v>0</v>
      </c>
      <c r="I1028" s="472">
        <f t="shared" si="77"/>
        <v>0</v>
      </c>
      <c r="J1028" s="468">
        <f t="shared" si="78"/>
        <v>0</v>
      </c>
      <c r="K1028" s="476">
        <f t="shared" si="79"/>
        <v>0</v>
      </c>
      <c r="L1028" s="348"/>
    </row>
    <row r="1029" s="455" customFormat="1" ht="19.95" customHeight="1" spans="1:12">
      <c r="A1029" s="455">
        <v>2150204</v>
      </c>
      <c r="B1029" s="469">
        <f t="shared" si="75"/>
        <v>7</v>
      </c>
      <c r="C1029" s="470" t="s">
        <v>830</v>
      </c>
      <c r="D1029" s="471">
        <v>0</v>
      </c>
      <c r="E1029" s="471">
        <v>0</v>
      </c>
      <c r="F1029" s="471">
        <v>0</v>
      </c>
      <c r="G1029" s="471">
        <v>0</v>
      </c>
      <c r="H1029" s="472">
        <f t="shared" si="76"/>
        <v>0</v>
      </c>
      <c r="I1029" s="472">
        <f t="shared" si="77"/>
        <v>0</v>
      </c>
      <c r="J1029" s="468">
        <f t="shared" si="78"/>
        <v>0</v>
      </c>
      <c r="K1029" s="476">
        <f t="shared" si="79"/>
        <v>0</v>
      </c>
      <c r="L1029" s="348"/>
    </row>
    <row r="1030" s="455" customFormat="1" ht="19.95" customHeight="1" spans="1:12">
      <c r="A1030" s="455">
        <v>2150205</v>
      </c>
      <c r="B1030" s="469">
        <f t="shared" ref="B1030:B1093" si="80">LEN(A1030)</f>
        <v>7</v>
      </c>
      <c r="C1030" s="470" t="s">
        <v>831</v>
      </c>
      <c r="D1030" s="471">
        <v>0</v>
      </c>
      <c r="E1030" s="471">
        <v>0</v>
      </c>
      <c r="F1030" s="471">
        <v>0</v>
      </c>
      <c r="G1030" s="471">
        <v>0</v>
      </c>
      <c r="H1030" s="472">
        <f t="shared" ref="H1030:H1093" si="81">IFERROR(G1030/E1030%,0)</f>
        <v>0</v>
      </c>
      <c r="I1030" s="472">
        <f t="shared" ref="I1030:I1093" si="82">IFERROR(G1030/F1030%,0)</f>
        <v>0</v>
      </c>
      <c r="J1030" s="468">
        <f t="shared" ref="J1030:J1093" si="83">IFERROR(G1030-D1030,0)</f>
        <v>0</v>
      </c>
      <c r="K1030" s="476">
        <f t="shared" ref="K1030:K1093" si="84">IFERROR(J1030/D1030*100%,0)</f>
        <v>0</v>
      </c>
      <c r="L1030" s="348"/>
    </row>
    <row r="1031" s="455" customFormat="1" ht="19.95" customHeight="1" spans="1:12">
      <c r="A1031" s="455">
        <v>2150206</v>
      </c>
      <c r="B1031" s="469">
        <f t="shared" si="80"/>
        <v>7</v>
      </c>
      <c r="C1031" s="470" t="s">
        <v>832</v>
      </c>
      <c r="D1031" s="471">
        <v>0</v>
      </c>
      <c r="E1031" s="471">
        <v>0</v>
      </c>
      <c r="F1031" s="471">
        <v>0</v>
      </c>
      <c r="G1031" s="471">
        <v>0</v>
      </c>
      <c r="H1031" s="472">
        <f t="shared" si="81"/>
        <v>0</v>
      </c>
      <c r="I1031" s="472">
        <f t="shared" si="82"/>
        <v>0</v>
      </c>
      <c r="J1031" s="468">
        <f t="shared" si="83"/>
        <v>0</v>
      </c>
      <c r="K1031" s="476">
        <f t="shared" si="84"/>
        <v>0</v>
      </c>
      <c r="L1031" s="348"/>
    </row>
    <row r="1032" s="455" customFormat="1" ht="19.95" customHeight="1" spans="1:12">
      <c r="A1032" s="455">
        <v>2150207</v>
      </c>
      <c r="B1032" s="469">
        <f t="shared" si="80"/>
        <v>7</v>
      </c>
      <c r="C1032" s="470" t="s">
        <v>833</v>
      </c>
      <c r="D1032" s="471">
        <v>0</v>
      </c>
      <c r="E1032" s="471">
        <v>0</v>
      </c>
      <c r="F1032" s="471">
        <v>0</v>
      </c>
      <c r="G1032" s="471">
        <v>0</v>
      </c>
      <c r="H1032" s="472">
        <f t="shared" si="81"/>
        <v>0</v>
      </c>
      <c r="I1032" s="472">
        <f t="shared" si="82"/>
        <v>0</v>
      </c>
      <c r="J1032" s="468">
        <f t="shared" si="83"/>
        <v>0</v>
      </c>
      <c r="K1032" s="476">
        <f t="shared" si="84"/>
        <v>0</v>
      </c>
      <c r="L1032" s="348"/>
    </row>
    <row r="1033" s="455" customFormat="1" ht="19.95" customHeight="1" spans="1:12">
      <c r="A1033" s="455">
        <v>2150208</v>
      </c>
      <c r="B1033" s="469">
        <f t="shared" si="80"/>
        <v>7</v>
      </c>
      <c r="C1033" s="470" t="s">
        <v>834</v>
      </c>
      <c r="D1033" s="471">
        <v>0</v>
      </c>
      <c r="E1033" s="471">
        <v>0</v>
      </c>
      <c r="F1033" s="471">
        <v>0</v>
      </c>
      <c r="G1033" s="471">
        <v>0</v>
      </c>
      <c r="H1033" s="472">
        <f t="shared" si="81"/>
        <v>0</v>
      </c>
      <c r="I1033" s="472">
        <f t="shared" si="82"/>
        <v>0</v>
      </c>
      <c r="J1033" s="468">
        <f t="shared" si="83"/>
        <v>0</v>
      </c>
      <c r="K1033" s="476">
        <f t="shared" si="84"/>
        <v>0</v>
      </c>
      <c r="L1033" s="348"/>
    </row>
    <row r="1034" s="455" customFormat="1" ht="19.95" customHeight="1" spans="1:12">
      <c r="A1034" s="455">
        <v>2150209</v>
      </c>
      <c r="B1034" s="469">
        <f t="shared" si="80"/>
        <v>7</v>
      </c>
      <c r="C1034" s="470" t="s">
        <v>835</v>
      </c>
      <c r="D1034" s="471">
        <v>0</v>
      </c>
      <c r="E1034" s="471">
        <v>0</v>
      </c>
      <c r="F1034" s="471">
        <v>0</v>
      </c>
      <c r="G1034" s="471">
        <v>0</v>
      </c>
      <c r="H1034" s="472">
        <f t="shared" si="81"/>
        <v>0</v>
      </c>
      <c r="I1034" s="472">
        <f t="shared" si="82"/>
        <v>0</v>
      </c>
      <c r="J1034" s="468">
        <f t="shared" si="83"/>
        <v>0</v>
      </c>
      <c r="K1034" s="476">
        <f t="shared" si="84"/>
        <v>0</v>
      </c>
      <c r="L1034" s="348"/>
    </row>
    <row r="1035" s="455" customFormat="1" ht="19.95" customHeight="1" spans="1:12">
      <c r="A1035" s="455">
        <v>2150210</v>
      </c>
      <c r="B1035" s="469">
        <f t="shared" si="80"/>
        <v>7</v>
      </c>
      <c r="C1035" s="470" t="s">
        <v>836</v>
      </c>
      <c r="D1035" s="471">
        <v>0</v>
      </c>
      <c r="E1035" s="471">
        <v>0</v>
      </c>
      <c r="F1035" s="471">
        <v>0</v>
      </c>
      <c r="G1035" s="471">
        <v>0</v>
      </c>
      <c r="H1035" s="472">
        <f t="shared" si="81"/>
        <v>0</v>
      </c>
      <c r="I1035" s="472">
        <f t="shared" si="82"/>
        <v>0</v>
      </c>
      <c r="J1035" s="468">
        <f t="shared" si="83"/>
        <v>0</v>
      </c>
      <c r="K1035" s="476">
        <f t="shared" si="84"/>
        <v>0</v>
      </c>
      <c r="L1035" s="348"/>
    </row>
    <row r="1036" s="455" customFormat="1" ht="19.95" customHeight="1" spans="1:12">
      <c r="A1036" s="455">
        <v>2150212</v>
      </c>
      <c r="B1036" s="469">
        <f t="shared" si="80"/>
        <v>7</v>
      </c>
      <c r="C1036" s="470" t="s">
        <v>837</v>
      </c>
      <c r="D1036" s="471">
        <v>0</v>
      </c>
      <c r="E1036" s="471">
        <v>0</v>
      </c>
      <c r="F1036" s="471">
        <v>0</v>
      </c>
      <c r="G1036" s="471">
        <v>0</v>
      </c>
      <c r="H1036" s="472">
        <f t="shared" si="81"/>
        <v>0</v>
      </c>
      <c r="I1036" s="472">
        <f t="shared" si="82"/>
        <v>0</v>
      </c>
      <c r="J1036" s="468">
        <f t="shared" si="83"/>
        <v>0</v>
      </c>
      <c r="K1036" s="476">
        <f t="shared" si="84"/>
        <v>0</v>
      </c>
      <c r="L1036" s="348"/>
    </row>
    <row r="1037" s="455" customFormat="1" ht="19.95" customHeight="1" spans="1:12">
      <c r="A1037" s="455">
        <v>2150213</v>
      </c>
      <c r="B1037" s="469">
        <f t="shared" si="80"/>
        <v>7</v>
      </c>
      <c r="C1037" s="470" t="s">
        <v>838</v>
      </c>
      <c r="D1037" s="471">
        <v>0</v>
      </c>
      <c r="E1037" s="471">
        <v>0</v>
      </c>
      <c r="F1037" s="471">
        <v>0</v>
      </c>
      <c r="G1037" s="471">
        <v>0</v>
      </c>
      <c r="H1037" s="472">
        <f t="shared" si="81"/>
        <v>0</v>
      </c>
      <c r="I1037" s="472">
        <f t="shared" si="82"/>
        <v>0</v>
      </c>
      <c r="J1037" s="468">
        <f t="shared" si="83"/>
        <v>0</v>
      </c>
      <c r="K1037" s="476">
        <f t="shared" si="84"/>
        <v>0</v>
      </c>
      <c r="L1037" s="348"/>
    </row>
    <row r="1038" s="455" customFormat="1" ht="19.95" customHeight="1" spans="1:12">
      <c r="A1038" s="455">
        <v>2150214</v>
      </c>
      <c r="B1038" s="469">
        <f t="shared" si="80"/>
        <v>7</v>
      </c>
      <c r="C1038" s="470" t="s">
        <v>839</v>
      </c>
      <c r="D1038" s="471">
        <v>0</v>
      </c>
      <c r="E1038" s="471">
        <v>0</v>
      </c>
      <c r="F1038" s="471">
        <v>0</v>
      </c>
      <c r="G1038" s="471">
        <v>0</v>
      </c>
      <c r="H1038" s="472">
        <f t="shared" si="81"/>
        <v>0</v>
      </c>
      <c r="I1038" s="472">
        <f t="shared" si="82"/>
        <v>0</v>
      </c>
      <c r="J1038" s="468">
        <f t="shared" si="83"/>
        <v>0</v>
      </c>
      <c r="K1038" s="476">
        <f t="shared" si="84"/>
        <v>0</v>
      </c>
      <c r="L1038" s="348"/>
    </row>
    <row r="1039" s="455" customFormat="1" ht="19.95" customHeight="1" spans="1:12">
      <c r="A1039" s="455">
        <v>2150215</v>
      </c>
      <c r="B1039" s="469">
        <f t="shared" si="80"/>
        <v>7</v>
      </c>
      <c r="C1039" s="470" t="s">
        <v>840</v>
      </c>
      <c r="D1039" s="471">
        <v>0</v>
      </c>
      <c r="E1039" s="471">
        <v>0</v>
      </c>
      <c r="F1039" s="471">
        <v>0</v>
      </c>
      <c r="G1039" s="471">
        <v>0</v>
      </c>
      <c r="H1039" s="472">
        <f t="shared" si="81"/>
        <v>0</v>
      </c>
      <c r="I1039" s="472">
        <f t="shared" si="82"/>
        <v>0</v>
      </c>
      <c r="J1039" s="468">
        <f t="shared" si="83"/>
        <v>0</v>
      </c>
      <c r="K1039" s="476">
        <f t="shared" si="84"/>
        <v>0</v>
      </c>
      <c r="L1039" s="348"/>
    </row>
    <row r="1040" s="455" customFormat="1" ht="19.95" customHeight="1" spans="1:12">
      <c r="A1040" s="455">
        <v>2150299</v>
      </c>
      <c r="B1040" s="469">
        <f t="shared" si="80"/>
        <v>7</v>
      </c>
      <c r="C1040" s="470" t="s">
        <v>841</v>
      </c>
      <c r="D1040" s="471">
        <v>16741</v>
      </c>
      <c r="E1040" s="471">
        <v>0</v>
      </c>
      <c r="F1040" s="471">
        <v>27882</v>
      </c>
      <c r="G1040" s="471">
        <v>27882</v>
      </c>
      <c r="H1040" s="472">
        <f t="shared" si="81"/>
        <v>0</v>
      </c>
      <c r="I1040" s="472">
        <f t="shared" si="82"/>
        <v>100</v>
      </c>
      <c r="J1040" s="468">
        <f t="shared" si="83"/>
        <v>11141</v>
      </c>
      <c r="K1040" s="476">
        <f t="shared" si="84"/>
        <v>0.665491906098799</v>
      </c>
      <c r="L1040" s="348"/>
    </row>
    <row r="1041" s="455" customFormat="1" ht="19.95" customHeight="1" spans="1:12">
      <c r="A1041" s="455">
        <v>21503</v>
      </c>
      <c r="B1041" s="469">
        <f t="shared" si="80"/>
        <v>5</v>
      </c>
      <c r="C1041" s="470" t="s">
        <v>842</v>
      </c>
      <c r="D1041" s="471">
        <v>0</v>
      </c>
      <c r="E1041" s="471">
        <v>0</v>
      </c>
      <c r="F1041" s="471">
        <v>0</v>
      </c>
      <c r="G1041" s="471">
        <v>0</v>
      </c>
      <c r="H1041" s="472">
        <f t="shared" si="81"/>
        <v>0</v>
      </c>
      <c r="I1041" s="472">
        <f t="shared" si="82"/>
        <v>0</v>
      </c>
      <c r="J1041" s="468">
        <f t="shared" si="83"/>
        <v>0</v>
      </c>
      <c r="K1041" s="476">
        <f t="shared" si="84"/>
        <v>0</v>
      </c>
      <c r="L1041" s="348"/>
    </row>
    <row r="1042" s="455" customFormat="1" ht="19.95" customHeight="1" spans="1:12">
      <c r="A1042" s="455">
        <v>2150301</v>
      </c>
      <c r="B1042" s="469">
        <f t="shared" si="80"/>
        <v>7</v>
      </c>
      <c r="C1042" s="470" t="s">
        <v>54</v>
      </c>
      <c r="D1042" s="471">
        <v>0</v>
      </c>
      <c r="E1042" s="471">
        <v>0</v>
      </c>
      <c r="F1042" s="471">
        <v>0</v>
      </c>
      <c r="G1042" s="471">
        <v>0</v>
      </c>
      <c r="H1042" s="472">
        <f t="shared" si="81"/>
        <v>0</v>
      </c>
      <c r="I1042" s="472">
        <f t="shared" si="82"/>
        <v>0</v>
      </c>
      <c r="J1042" s="468">
        <f t="shared" si="83"/>
        <v>0</v>
      </c>
      <c r="K1042" s="476">
        <f t="shared" si="84"/>
        <v>0</v>
      </c>
      <c r="L1042" s="348"/>
    </row>
    <row r="1043" s="455" customFormat="1" ht="19.95" customHeight="1" spans="1:12">
      <c r="A1043" s="455">
        <v>2150302</v>
      </c>
      <c r="B1043" s="469">
        <f t="shared" si="80"/>
        <v>7</v>
      </c>
      <c r="C1043" s="470" t="s">
        <v>55</v>
      </c>
      <c r="D1043" s="471">
        <v>0</v>
      </c>
      <c r="E1043" s="471">
        <v>0</v>
      </c>
      <c r="F1043" s="471">
        <v>0</v>
      </c>
      <c r="G1043" s="471">
        <v>0</v>
      </c>
      <c r="H1043" s="472">
        <f t="shared" si="81"/>
        <v>0</v>
      </c>
      <c r="I1043" s="472">
        <f t="shared" si="82"/>
        <v>0</v>
      </c>
      <c r="J1043" s="468">
        <f t="shared" si="83"/>
        <v>0</v>
      </c>
      <c r="K1043" s="476">
        <f t="shared" si="84"/>
        <v>0</v>
      </c>
      <c r="L1043" s="348"/>
    </row>
    <row r="1044" s="455" customFormat="1" ht="19.95" customHeight="1" spans="1:12">
      <c r="A1044" s="455">
        <v>2150303</v>
      </c>
      <c r="B1044" s="469">
        <f t="shared" si="80"/>
        <v>7</v>
      </c>
      <c r="C1044" s="470" t="s">
        <v>56</v>
      </c>
      <c r="D1044" s="471">
        <v>0</v>
      </c>
      <c r="E1044" s="471">
        <v>0</v>
      </c>
      <c r="F1044" s="471">
        <v>0</v>
      </c>
      <c r="G1044" s="471">
        <v>0</v>
      </c>
      <c r="H1044" s="472">
        <f t="shared" si="81"/>
        <v>0</v>
      </c>
      <c r="I1044" s="472">
        <f t="shared" si="82"/>
        <v>0</v>
      </c>
      <c r="J1044" s="468">
        <f t="shared" si="83"/>
        <v>0</v>
      </c>
      <c r="K1044" s="476">
        <f t="shared" si="84"/>
        <v>0</v>
      </c>
      <c r="L1044" s="348"/>
    </row>
    <row r="1045" s="455" customFormat="1" ht="19.95" customHeight="1" spans="1:12">
      <c r="A1045" s="455">
        <v>2150399</v>
      </c>
      <c r="B1045" s="469">
        <f t="shared" si="80"/>
        <v>7</v>
      </c>
      <c r="C1045" s="470" t="s">
        <v>843</v>
      </c>
      <c r="D1045" s="471">
        <v>0</v>
      </c>
      <c r="E1045" s="471">
        <v>0</v>
      </c>
      <c r="F1045" s="471">
        <v>0</v>
      </c>
      <c r="G1045" s="471">
        <v>0</v>
      </c>
      <c r="H1045" s="472">
        <f t="shared" si="81"/>
        <v>0</v>
      </c>
      <c r="I1045" s="472">
        <f t="shared" si="82"/>
        <v>0</v>
      </c>
      <c r="J1045" s="468">
        <f t="shared" si="83"/>
        <v>0</v>
      </c>
      <c r="K1045" s="476">
        <f t="shared" si="84"/>
        <v>0</v>
      </c>
      <c r="L1045" s="348"/>
    </row>
    <row r="1046" s="455" customFormat="1" ht="19.95" customHeight="1" spans="1:12">
      <c r="A1046" s="455">
        <v>21505</v>
      </c>
      <c r="B1046" s="469">
        <f t="shared" si="80"/>
        <v>5</v>
      </c>
      <c r="C1046" s="470" t="s">
        <v>844</v>
      </c>
      <c r="D1046" s="471">
        <v>6451</v>
      </c>
      <c r="E1046" s="471">
        <v>3446.57</v>
      </c>
      <c r="F1046" s="471">
        <v>1285</v>
      </c>
      <c r="G1046" s="471">
        <v>1285</v>
      </c>
      <c r="H1046" s="472">
        <f t="shared" si="81"/>
        <v>37.2834441198061</v>
      </c>
      <c r="I1046" s="472">
        <f t="shared" si="82"/>
        <v>100</v>
      </c>
      <c r="J1046" s="468">
        <f t="shared" si="83"/>
        <v>-5166</v>
      </c>
      <c r="K1046" s="476">
        <f t="shared" si="84"/>
        <v>-0.800806076577275</v>
      </c>
      <c r="L1046" s="348"/>
    </row>
    <row r="1047" s="455" customFormat="1" ht="19.95" customHeight="1" spans="1:12">
      <c r="A1047" s="455">
        <v>2150501</v>
      </c>
      <c r="B1047" s="469">
        <f t="shared" si="80"/>
        <v>7</v>
      </c>
      <c r="C1047" s="470" t="s">
        <v>54</v>
      </c>
      <c r="D1047" s="471">
        <v>309</v>
      </c>
      <c r="E1047" s="471">
        <v>289.15</v>
      </c>
      <c r="F1047" s="471">
        <v>272</v>
      </c>
      <c r="G1047" s="471">
        <v>272</v>
      </c>
      <c r="H1047" s="472">
        <f t="shared" si="81"/>
        <v>94.0688224105136</v>
      </c>
      <c r="I1047" s="472">
        <f t="shared" si="82"/>
        <v>100</v>
      </c>
      <c r="J1047" s="468">
        <f t="shared" si="83"/>
        <v>-37</v>
      </c>
      <c r="K1047" s="476">
        <f t="shared" si="84"/>
        <v>-0.119741100323625</v>
      </c>
      <c r="L1047" s="348"/>
    </row>
    <row r="1048" s="455" customFormat="1" ht="19.95" customHeight="1" spans="1:12">
      <c r="A1048" s="455">
        <v>2150502</v>
      </c>
      <c r="B1048" s="469">
        <f t="shared" si="80"/>
        <v>7</v>
      </c>
      <c r="C1048" s="470" t="s">
        <v>55</v>
      </c>
      <c r="D1048" s="471">
        <v>8</v>
      </c>
      <c r="E1048" s="471">
        <v>28.49</v>
      </c>
      <c r="F1048" s="471">
        <v>796</v>
      </c>
      <c r="G1048" s="471">
        <v>796</v>
      </c>
      <c r="H1048" s="472">
        <f t="shared" si="81"/>
        <v>2793.96279396279</v>
      </c>
      <c r="I1048" s="472">
        <f t="shared" si="82"/>
        <v>100</v>
      </c>
      <c r="J1048" s="468">
        <f t="shared" si="83"/>
        <v>788</v>
      </c>
      <c r="K1048" s="476">
        <f t="shared" si="84"/>
        <v>98.5</v>
      </c>
      <c r="L1048" s="348"/>
    </row>
    <row r="1049" s="455" customFormat="1" ht="19.95" customHeight="1" spans="1:12">
      <c r="A1049" s="455">
        <v>2150503</v>
      </c>
      <c r="B1049" s="469">
        <f t="shared" si="80"/>
        <v>7</v>
      </c>
      <c r="C1049" s="470" t="s">
        <v>56</v>
      </c>
      <c r="D1049" s="471">
        <v>0</v>
      </c>
      <c r="E1049" s="471">
        <v>0</v>
      </c>
      <c r="F1049" s="471">
        <v>0</v>
      </c>
      <c r="G1049" s="471">
        <v>0</v>
      </c>
      <c r="H1049" s="472">
        <f t="shared" si="81"/>
        <v>0</v>
      </c>
      <c r="I1049" s="472">
        <f t="shared" si="82"/>
        <v>0</v>
      </c>
      <c r="J1049" s="468">
        <f t="shared" si="83"/>
        <v>0</v>
      </c>
      <c r="K1049" s="476">
        <f t="shared" si="84"/>
        <v>0</v>
      </c>
      <c r="L1049" s="348"/>
    </row>
    <row r="1050" s="455" customFormat="1" ht="19.95" customHeight="1" spans="1:12">
      <c r="A1050" s="455">
        <v>2150505</v>
      </c>
      <c r="B1050" s="469">
        <f t="shared" si="80"/>
        <v>7</v>
      </c>
      <c r="C1050" s="470" t="s">
        <v>845</v>
      </c>
      <c r="D1050" s="471">
        <v>0</v>
      </c>
      <c r="E1050" s="471">
        <v>0</v>
      </c>
      <c r="F1050" s="471">
        <v>0</v>
      </c>
      <c r="G1050" s="471">
        <v>0</v>
      </c>
      <c r="H1050" s="472">
        <f t="shared" si="81"/>
        <v>0</v>
      </c>
      <c r="I1050" s="472">
        <f t="shared" si="82"/>
        <v>0</v>
      </c>
      <c r="J1050" s="468">
        <f t="shared" si="83"/>
        <v>0</v>
      </c>
      <c r="K1050" s="476">
        <f t="shared" si="84"/>
        <v>0</v>
      </c>
      <c r="L1050" s="348"/>
    </row>
    <row r="1051" s="455" customFormat="1" ht="19.95" customHeight="1" spans="1:12">
      <c r="A1051" s="455">
        <v>2150507</v>
      </c>
      <c r="B1051" s="469">
        <f t="shared" si="80"/>
        <v>7</v>
      </c>
      <c r="C1051" s="470" t="s">
        <v>846</v>
      </c>
      <c r="D1051" s="471">
        <v>0</v>
      </c>
      <c r="E1051" s="471">
        <v>0</v>
      </c>
      <c r="F1051" s="471">
        <v>0</v>
      </c>
      <c r="G1051" s="471">
        <v>0</v>
      </c>
      <c r="H1051" s="472">
        <f t="shared" si="81"/>
        <v>0</v>
      </c>
      <c r="I1051" s="472">
        <f t="shared" si="82"/>
        <v>0</v>
      </c>
      <c r="J1051" s="468">
        <f t="shared" si="83"/>
        <v>0</v>
      </c>
      <c r="K1051" s="476">
        <f t="shared" si="84"/>
        <v>0</v>
      </c>
      <c r="L1051" s="348"/>
    </row>
    <row r="1052" s="455" customFormat="1" ht="19.95" customHeight="1" spans="1:12">
      <c r="A1052" s="455">
        <v>2150508</v>
      </c>
      <c r="B1052" s="469">
        <f t="shared" si="80"/>
        <v>7</v>
      </c>
      <c r="C1052" s="470" t="s">
        <v>847</v>
      </c>
      <c r="D1052" s="471">
        <v>0</v>
      </c>
      <c r="E1052" s="471">
        <v>0</v>
      </c>
      <c r="F1052" s="471">
        <v>0</v>
      </c>
      <c r="G1052" s="471">
        <v>0</v>
      </c>
      <c r="H1052" s="472">
        <f t="shared" si="81"/>
        <v>0</v>
      </c>
      <c r="I1052" s="472">
        <f t="shared" si="82"/>
        <v>0</v>
      </c>
      <c r="J1052" s="468">
        <f t="shared" si="83"/>
        <v>0</v>
      </c>
      <c r="K1052" s="476">
        <f t="shared" si="84"/>
        <v>0</v>
      </c>
      <c r="L1052" s="348"/>
    </row>
    <row r="1053" s="455" customFormat="1" ht="19.95" customHeight="1" spans="1:12">
      <c r="A1053" s="455">
        <v>2150516</v>
      </c>
      <c r="B1053" s="469">
        <f t="shared" si="80"/>
        <v>7</v>
      </c>
      <c r="C1053" s="470" t="s">
        <v>848</v>
      </c>
      <c r="D1053" s="471">
        <v>182</v>
      </c>
      <c r="E1053" s="471">
        <v>0</v>
      </c>
      <c r="F1053" s="471">
        <v>0</v>
      </c>
      <c r="G1053" s="471">
        <v>0</v>
      </c>
      <c r="H1053" s="472">
        <f t="shared" si="81"/>
        <v>0</v>
      </c>
      <c r="I1053" s="472">
        <f t="shared" si="82"/>
        <v>0</v>
      </c>
      <c r="J1053" s="468">
        <f t="shared" si="83"/>
        <v>-182</v>
      </c>
      <c r="K1053" s="476">
        <f t="shared" si="84"/>
        <v>-1</v>
      </c>
      <c r="L1053" s="348"/>
    </row>
    <row r="1054" s="455" customFormat="1" ht="19.95" customHeight="1" spans="1:12">
      <c r="A1054" s="455">
        <v>2150517</v>
      </c>
      <c r="B1054" s="469">
        <f t="shared" si="80"/>
        <v>7</v>
      </c>
      <c r="C1054" s="470" t="s">
        <v>849</v>
      </c>
      <c r="D1054" s="471">
        <v>0</v>
      </c>
      <c r="E1054" s="471">
        <v>0</v>
      </c>
      <c r="F1054" s="471">
        <v>0</v>
      </c>
      <c r="G1054" s="471">
        <v>0</v>
      </c>
      <c r="H1054" s="472">
        <f t="shared" si="81"/>
        <v>0</v>
      </c>
      <c r="I1054" s="472">
        <f t="shared" si="82"/>
        <v>0</v>
      </c>
      <c r="J1054" s="468">
        <f t="shared" si="83"/>
        <v>0</v>
      </c>
      <c r="K1054" s="476">
        <f t="shared" si="84"/>
        <v>0</v>
      </c>
      <c r="L1054" s="348"/>
    </row>
    <row r="1055" s="455" customFormat="1" ht="19.95" customHeight="1" spans="1:12">
      <c r="A1055" s="455">
        <v>2150550</v>
      </c>
      <c r="B1055" s="469">
        <f t="shared" si="80"/>
        <v>7</v>
      </c>
      <c r="C1055" s="470" t="s">
        <v>63</v>
      </c>
      <c r="D1055" s="471">
        <v>102</v>
      </c>
      <c r="E1055" s="471">
        <v>128.93</v>
      </c>
      <c r="F1055" s="471">
        <v>151</v>
      </c>
      <c r="G1055" s="471">
        <v>151</v>
      </c>
      <c r="H1055" s="472">
        <f t="shared" si="81"/>
        <v>117.117815869076</v>
      </c>
      <c r="I1055" s="472">
        <f t="shared" si="82"/>
        <v>100</v>
      </c>
      <c r="J1055" s="468">
        <f t="shared" si="83"/>
        <v>49</v>
      </c>
      <c r="K1055" s="476">
        <f t="shared" si="84"/>
        <v>0.480392156862745</v>
      </c>
      <c r="L1055" s="348"/>
    </row>
    <row r="1056" s="455" customFormat="1" ht="19.95" customHeight="1" spans="1:12">
      <c r="A1056" s="455">
        <v>2150599</v>
      </c>
      <c r="B1056" s="469">
        <f t="shared" si="80"/>
        <v>7</v>
      </c>
      <c r="C1056" s="470" t="s">
        <v>850</v>
      </c>
      <c r="D1056" s="471">
        <v>5850</v>
      </c>
      <c r="E1056" s="471">
        <v>3000</v>
      </c>
      <c r="F1056" s="471">
        <v>66</v>
      </c>
      <c r="G1056" s="471">
        <v>66</v>
      </c>
      <c r="H1056" s="472">
        <f t="shared" si="81"/>
        <v>2.2</v>
      </c>
      <c r="I1056" s="472">
        <f t="shared" si="82"/>
        <v>100</v>
      </c>
      <c r="J1056" s="468">
        <f t="shared" si="83"/>
        <v>-5784</v>
      </c>
      <c r="K1056" s="476">
        <f t="shared" si="84"/>
        <v>-0.988717948717949</v>
      </c>
      <c r="L1056" s="348"/>
    </row>
    <row r="1057" s="455" customFormat="1" ht="19.95" customHeight="1" spans="1:12">
      <c r="A1057" s="455">
        <v>21507</v>
      </c>
      <c r="B1057" s="469">
        <f t="shared" si="80"/>
        <v>5</v>
      </c>
      <c r="C1057" s="470" t="s">
        <v>851</v>
      </c>
      <c r="D1057" s="471">
        <v>20706</v>
      </c>
      <c r="E1057" s="471">
        <v>11023.23</v>
      </c>
      <c r="F1057" s="471">
        <v>865</v>
      </c>
      <c r="G1057" s="471">
        <v>865</v>
      </c>
      <c r="H1057" s="472">
        <f t="shared" si="81"/>
        <v>7.84706478953991</v>
      </c>
      <c r="I1057" s="472">
        <f t="shared" si="82"/>
        <v>100</v>
      </c>
      <c r="J1057" s="468">
        <f t="shared" si="83"/>
        <v>-19841</v>
      </c>
      <c r="K1057" s="476">
        <f t="shared" si="84"/>
        <v>-0.958224669178016</v>
      </c>
      <c r="L1057" s="348"/>
    </row>
    <row r="1058" s="455" customFormat="1" ht="19.95" customHeight="1" spans="1:12">
      <c r="A1058" s="455">
        <v>2150701</v>
      </c>
      <c r="B1058" s="469">
        <f t="shared" si="80"/>
        <v>7</v>
      </c>
      <c r="C1058" s="470" t="s">
        <v>54</v>
      </c>
      <c r="D1058" s="471">
        <v>135</v>
      </c>
      <c r="E1058" s="471">
        <v>131.23</v>
      </c>
      <c r="F1058" s="471">
        <v>130</v>
      </c>
      <c r="G1058" s="471">
        <v>130</v>
      </c>
      <c r="H1058" s="472">
        <f t="shared" si="81"/>
        <v>99.0627143183723</v>
      </c>
      <c r="I1058" s="472">
        <f t="shared" si="82"/>
        <v>100</v>
      </c>
      <c r="J1058" s="468">
        <f t="shared" si="83"/>
        <v>-5</v>
      </c>
      <c r="K1058" s="476">
        <f t="shared" si="84"/>
        <v>-0.037037037037037</v>
      </c>
      <c r="L1058" s="348"/>
    </row>
    <row r="1059" s="455" customFormat="1" ht="19.95" customHeight="1" spans="1:12">
      <c r="A1059" s="455">
        <v>2150702</v>
      </c>
      <c r="B1059" s="469">
        <f t="shared" si="80"/>
        <v>7</v>
      </c>
      <c r="C1059" s="470" t="s">
        <v>55</v>
      </c>
      <c r="D1059" s="471">
        <v>67</v>
      </c>
      <c r="E1059" s="471">
        <v>260</v>
      </c>
      <c r="F1059" s="471">
        <v>77</v>
      </c>
      <c r="G1059" s="471">
        <v>77</v>
      </c>
      <c r="H1059" s="472">
        <f t="shared" si="81"/>
        <v>29.6153846153846</v>
      </c>
      <c r="I1059" s="472">
        <f t="shared" si="82"/>
        <v>100</v>
      </c>
      <c r="J1059" s="468">
        <f t="shared" si="83"/>
        <v>10</v>
      </c>
      <c r="K1059" s="476">
        <f t="shared" si="84"/>
        <v>0.149253731343284</v>
      </c>
      <c r="L1059" s="348"/>
    </row>
    <row r="1060" s="455" customFormat="1" ht="19.95" customHeight="1" spans="1:12">
      <c r="A1060" s="455">
        <v>2150703</v>
      </c>
      <c r="B1060" s="469">
        <f t="shared" si="80"/>
        <v>7</v>
      </c>
      <c r="C1060" s="470" t="s">
        <v>56</v>
      </c>
      <c r="D1060" s="471">
        <v>0</v>
      </c>
      <c r="E1060" s="471">
        <v>0</v>
      </c>
      <c r="F1060" s="471">
        <v>0</v>
      </c>
      <c r="G1060" s="471">
        <v>0</v>
      </c>
      <c r="H1060" s="472">
        <f t="shared" si="81"/>
        <v>0</v>
      </c>
      <c r="I1060" s="472">
        <f t="shared" si="82"/>
        <v>0</v>
      </c>
      <c r="J1060" s="468">
        <f t="shared" si="83"/>
        <v>0</v>
      </c>
      <c r="K1060" s="476">
        <f t="shared" si="84"/>
        <v>0</v>
      </c>
      <c r="L1060" s="348"/>
    </row>
    <row r="1061" s="455" customFormat="1" ht="19.95" customHeight="1" spans="1:12">
      <c r="A1061" s="455">
        <v>2150704</v>
      </c>
      <c r="B1061" s="469">
        <f t="shared" si="80"/>
        <v>7</v>
      </c>
      <c r="C1061" s="470" t="s">
        <v>852</v>
      </c>
      <c r="D1061" s="471">
        <v>0</v>
      </c>
      <c r="E1061" s="471">
        <v>0</v>
      </c>
      <c r="F1061" s="471">
        <v>0</v>
      </c>
      <c r="G1061" s="471">
        <v>0</v>
      </c>
      <c r="H1061" s="472">
        <f t="shared" si="81"/>
        <v>0</v>
      </c>
      <c r="I1061" s="472">
        <f t="shared" si="82"/>
        <v>0</v>
      </c>
      <c r="J1061" s="468">
        <f t="shared" si="83"/>
        <v>0</v>
      </c>
      <c r="K1061" s="476">
        <f t="shared" si="84"/>
        <v>0</v>
      </c>
      <c r="L1061" s="348"/>
    </row>
    <row r="1062" s="455" customFormat="1" ht="19.95" customHeight="1" spans="1:12">
      <c r="A1062" s="455">
        <v>2150705</v>
      </c>
      <c r="B1062" s="469">
        <f t="shared" si="80"/>
        <v>7</v>
      </c>
      <c r="C1062" s="470" t="s">
        <v>853</v>
      </c>
      <c r="D1062" s="471">
        <v>0</v>
      </c>
      <c r="E1062" s="471">
        <v>0</v>
      </c>
      <c r="F1062" s="471">
        <v>0</v>
      </c>
      <c r="G1062" s="471">
        <v>0</v>
      </c>
      <c r="H1062" s="472">
        <f t="shared" si="81"/>
        <v>0</v>
      </c>
      <c r="I1062" s="472">
        <f t="shared" si="82"/>
        <v>0</v>
      </c>
      <c r="J1062" s="468">
        <f t="shared" si="83"/>
        <v>0</v>
      </c>
      <c r="K1062" s="476">
        <f t="shared" si="84"/>
        <v>0</v>
      </c>
      <c r="L1062" s="348"/>
    </row>
    <row r="1063" s="455" customFormat="1" ht="19.95" customHeight="1" spans="1:12">
      <c r="A1063" s="455">
        <v>2150799</v>
      </c>
      <c r="B1063" s="469">
        <f t="shared" si="80"/>
        <v>7</v>
      </c>
      <c r="C1063" s="470" t="s">
        <v>854</v>
      </c>
      <c r="D1063" s="471">
        <v>20504</v>
      </c>
      <c r="E1063" s="471">
        <v>10632</v>
      </c>
      <c r="F1063" s="471">
        <v>658</v>
      </c>
      <c r="G1063" s="471">
        <v>658</v>
      </c>
      <c r="H1063" s="472">
        <f t="shared" si="81"/>
        <v>6.18886380737397</v>
      </c>
      <c r="I1063" s="472">
        <f t="shared" si="82"/>
        <v>100</v>
      </c>
      <c r="J1063" s="468">
        <f t="shared" si="83"/>
        <v>-19846</v>
      </c>
      <c r="K1063" s="476">
        <f t="shared" si="84"/>
        <v>-0.967908700741319</v>
      </c>
      <c r="L1063" s="348"/>
    </row>
    <row r="1064" s="455" customFormat="1" ht="19.95" customHeight="1" spans="1:12">
      <c r="A1064" s="455">
        <v>21508</v>
      </c>
      <c r="B1064" s="469">
        <f t="shared" si="80"/>
        <v>5</v>
      </c>
      <c r="C1064" s="470" t="s">
        <v>855</v>
      </c>
      <c r="D1064" s="471">
        <v>50</v>
      </c>
      <c r="E1064" s="471">
        <v>0</v>
      </c>
      <c r="F1064" s="471">
        <v>0</v>
      </c>
      <c r="G1064" s="471">
        <v>0</v>
      </c>
      <c r="H1064" s="472">
        <f t="shared" si="81"/>
        <v>0</v>
      </c>
      <c r="I1064" s="472">
        <f t="shared" si="82"/>
        <v>0</v>
      </c>
      <c r="J1064" s="468">
        <f t="shared" si="83"/>
        <v>-50</v>
      </c>
      <c r="K1064" s="476">
        <f t="shared" si="84"/>
        <v>-1</v>
      </c>
      <c r="L1064" s="348"/>
    </row>
    <row r="1065" s="455" customFormat="1" ht="19.95" customHeight="1" spans="1:12">
      <c r="A1065" s="455">
        <v>2150801</v>
      </c>
      <c r="B1065" s="469">
        <f t="shared" si="80"/>
        <v>7</v>
      </c>
      <c r="C1065" s="470" t="s">
        <v>54</v>
      </c>
      <c r="D1065" s="471">
        <v>0</v>
      </c>
      <c r="E1065" s="471">
        <v>0</v>
      </c>
      <c r="F1065" s="471">
        <v>0</v>
      </c>
      <c r="G1065" s="471">
        <v>0</v>
      </c>
      <c r="H1065" s="472">
        <f t="shared" si="81"/>
        <v>0</v>
      </c>
      <c r="I1065" s="472">
        <f t="shared" si="82"/>
        <v>0</v>
      </c>
      <c r="J1065" s="468">
        <f t="shared" si="83"/>
        <v>0</v>
      </c>
      <c r="K1065" s="476">
        <f t="shared" si="84"/>
        <v>0</v>
      </c>
      <c r="L1065" s="348"/>
    </row>
    <row r="1066" s="455" customFormat="1" ht="19.95" customHeight="1" spans="1:12">
      <c r="A1066" s="455">
        <v>2150802</v>
      </c>
      <c r="B1066" s="469">
        <f t="shared" si="80"/>
        <v>7</v>
      </c>
      <c r="C1066" s="470" t="s">
        <v>55</v>
      </c>
      <c r="D1066" s="471">
        <v>0</v>
      </c>
      <c r="E1066" s="471">
        <v>0</v>
      </c>
      <c r="F1066" s="471">
        <v>0</v>
      </c>
      <c r="G1066" s="471">
        <v>0</v>
      </c>
      <c r="H1066" s="472">
        <f t="shared" si="81"/>
        <v>0</v>
      </c>
      <c r="I1066" s="472">
        <f t="shared" si="82"/>
        <v>0</v>
      </c>
      <c r="J1066" s="468">
        <f t="shared" si="83"/>
        <v>0</v>
      </c>
      <c r="K1066" s="476">
        <f t="shared" si="84"/>
        <v>0</v>
      </c>
      <c r="L1066" s="348"/>
    </row>
    <row r="1067" s="455" customFormat="1" ht="19.95" customHeight="1" spans="1:12">
      <c r="A1067" s="455">
        <v>2150803</v>
      </c>
      <c r="B1067" s="469">
        <f t="shared" si="80"/>
        <v>7</v>
      </c>
      <c r="C1067" s="470" t="s">
        <v>56</v>
      </c>
      <c r="D1067" s="471">
        <v>0</v>
      </c>
      <c r="E1067" s="471">
        <v>0</v>
      </c>
      <c r="F1067" s="471">
        <v>0</v>
      </c>
      <c r="G1067" s="471">
        <v>0</v>
      </c>
      <c r="H1067" s="472">
        <f t="shared" si="81"/>
        <v>0</v>
      </c>
      <c r="I1067" s="472">
        <f t="shared" si="82"/>
        <v>0</v>
      </c>
      <c r="J1067" s="468">
        <f t="shared" si="83"/>
        <v>0</v>
      </c>
      <c r="K1067" s="476">
        <f t="shared" si="84"/>
        <v>0</v>
      </c>
      <c r="L1067" s="348"/>
    </row>
    <row r="1068" s="455" customFormat="1" ht="19.95" customHeight="1" spans="1:12">
      <c r="A1068" s="455">
        <v>2150804</v>
      </c>
      <c r="B1068" s="469">
        <f t="shared" si="80"/>
        <v>7</v>
      </c>
      <c r="C1068" s="470" t="s">
        <v>856</v>
      </c>
      <c r="D1068" s="471">
        <v>0</v>
      </c>
      <c r="E1068" s="471">
        <v>0</v>
      </c>
      <c r="F1068" s="471">
        <v>0</v>
      </c>
      <c r="G1068" s="471">
        <v>0</v>
      </c>
      <c r="H1068" s="472">
        <f t="shared" si="81"/>
        <v>0</v>
      </c>
      <c r="I1068" s="472">
        <f t="shared" si="82"/>
        <v>0</v>
      </c>
      <c r="J1068" s="468">
        <f t="shared" si="83"/>
        <v>0</v>
      </c>
      <c r="K1068" s="476">
        <f t="shared" si="84"/>
        <v>0</v>
      </c>
      <c r="L1068" s="348"/>
    </row>
    <row r="1069" s="455" customFormat="1" ht="19.95" customHeight="1" spans="1:12">
      <c r="A1069" s="455">
        <v>2150805</v>
      </c>
      <c r="B1069" s="469">
        <f t="shared" si="80"/>
        <v>7</v>
      </c>
      <c r="C1069" s="470" t="s">
        <v>857</v>
      </c>
      <c r="D1069" s="471">
        <v>0</v>
      </c>
      <c r="E1069" s="471">
        <v>0</v>
      </c>
      <c r="F1069" s="471">
        <v>0</v>
      </c>
      <c r="G1069" s="471">
        <v>0</v>
      </c>
      <c r="H1069" s="472">
        <f t="shared" si="81"/>
        <v>0</v>
      </c>
      <c r="I1069" s="472">
        <f t="shared" si="82"/>
        <v>0</v>
      </c>
      <c r="J1069" s="468">
        <f t="shared" si="83"/>
        <v>0</v>
      </c>
      <c r="K1069" s="476">
        <f t="shared" si="84"/>
        <v>0</v>
      </c>
      <c r="L1069" s="348"/>
    </row>
    <row r="1070" s="455" customFormat="1" ht="19.95" customHeight="1" spans="1:12">
      <c r="A1070" s="455">
        <v>2150806</v>
      </c>
      <c r="B1070" s="469">
        <f t="shared" si="80"/>
        <v>7</v>
      </c>
      <c r="C1070" s="470" t="s">
        <v>858</v>
      </c>
      <c r="D1070" s="471">
        <v>0</v>
      </c>
      <c r="E1070" s="471">
        <v>0</v>
      </c>
      <c r="F1070" s="471">
        <v>0</v>
      </c>
      <c r="G1070" s="471">
        <v>0</v>
      </c>
      <c r="H1070" s="472">
        <f t="shared" si="81"/>
        <v>0</v>
      </c>
      <c r="I1070" s="472">
        <f t="shared" si="82"/>
        <v>0</v>
      </c>
      <c r="J1070" s="468">
        <f t="shared" si="83"/>
        <v>0</v>
      </c>
      <c r="K1070" s="476">
        <f t="shared" si="84"/>
        <v>0</v>
      </c>
      <c r="L1070" s="348"/>
    </row>
    <row r="1071" s="455" customFormat="1" ht="19.95" customHeight="1" spans="1:12">
      <c r="A1071" s="455">
        <v>2150899</v>
      </c>
      <c r="B1071" s="469">
        <f t="shared" si="80"/>
        <v>7</v>
      </c>
      <c r="C1071" s="470" t="s">
        <v>859</v>
      </c>
      <c r="D1071" s="471">
        <v>50</v>
      </c>
      <c r="E1071" s="471">
        <v>0</v>
      </c>
      <c r="F1071" s="471">
        <v>0</v>
      </c>
      <c r="G1071" s="471">
        <v>0</v>
      </c>
      <c r="H1071" s="472">
        <f t="shared" si="81"/>
        <v>0</v>
      </c>
      <c r="I1071" s="472">
        <f t="shared" si="82"/>
        <v>0</v>
      </c>
      <c r="J1071" s="468">
        <f t="shared" si="83"/>
        <v>-50</v>
      </c>
      <c r="K1071" s="476">
        <f t="shared" si="84"/>
        <v>-1</v>
      </c>
      <c r="L1071" s="348"/>
    </row>
    <row r="1072" s="455" customFormat="1" ht="19.95" customHeight="1" spans="1:12">
      <c r="A1072" s="455">
        <v>21599</v>
      </c>
      <c r="B1072" s="469">
        <f t="shared" si="80"/>
        <v>5</v>
      </c>
      <c r="C1072" s="470" t="s">
        <v>860</v>
      </c>
      <c r="D1072" s="471">
        <v>66108</v>
      </c>
      <c r="E1072" s="471">
        <v>0</v>
      </c>
      <c r="F1072" s="471">
        <v>1578</v>
      </c>
      <c r="G1072" s="471">
        <v>1578</v>
      </c>
      <c r="H1072" s="472">
        <f t="shared" si="81"/>
        <v>0</v>
      </c>
      <c r="I1072" s="472">
        <f t="shared" si="82"/>
        <v>100</v>
      </c>
      <c r="J1072" s="468">
        <f t="shared" si="83"/>
        <v>-64530</v>
      </c>
      <c r="K1072" s="476">
        <f t="shared" si="84"/>
        <v>-0.976129969141405</v>
      </c>
      <c r="L1072" s="348"/>
    </row>
    <row r="1073" s="455" customFormat="1" ht="19.95" customHeight="1" spans="1:12">
      <c r="A1073" s="455">
        <v>2159901</v>
      </c>
      <c r="B1073" s="469">
        <f t="shared" si="80"/>
        <v>7</v>
      </c>
      <c r="C1073" s="470" t="s">
        <v>861</v>
      </c>
      <c r="D1073" s="471">
        <v>0</v>
      </c>
      <c r="E1073" s="471">
        <v>0</v>
      </c>
      <c r="F1073" s="471">
        <v>0</v>
      </c>
      <c r="G1073" s="471">
        <v>0</v>
      </c>
      <c r="H1073" s="472">
        <f t="shared" si="81"/>
        <v>0</v>
      </c>
      <c r="I1073" s="472">
        <f t="shared" si="82"/>
        <v>0</v>
      </c>
      <c r="J1073" s="468">
        <f t="shared" si="83"/>
        <v>0</v>
      </c>
      <c r="K1073" s="476">
        <f t="shared" si="84"/>
        <v>0</v>
      </c>
      <c r="L1073" s="348"/>
    </row>
    <row r="1074" s="455" customFormat="1" ht="19.95" customHeight="1" spans="1:12">
      <c r="A1074" s="455">
        <v>2159904</v>
      </c>
      <c r="B1074" s="469">
        <f t="shared" si="80"/>
        <v>7</v>
      </c>
      <c r="C1074" s="470" t="s">
        <v>862</v>
      </c>
      <c r="D1074" s="471">
        <v>0</v>
      </c>
      <c r="E1074" s="471">
        <v>0</v>
      </c>
      <c r="F1074" s="471">
        <v>0</v>
      </c>
      <c r="G1074" s="471">
        <v>0</v>
      </c>
      <c r="H1074" s="472">
        <f t="shared" si="81"/>
        <v>0</v>
      </c>
      <c r="I1074" s="472">
        <f t="shared" si="82"/>
        <v>0</v>
      </c>
      <c r="J1074" s="468">
        <f t="shared" si="83"/>
        <v>0</v>
      </c>
      <c r="K1074" s="476">
        <f t="shared" si="84"/>
        <v>0</v>
      </c>
      <c r="L1074" s="348"/>
    </row>
    <row r="1075" s="455" customFormat="1" ht="19.95" customHeight="1" spans="1:12">
      <c r="A1075" s="455">
        <v>2159905</v>
      </c>
      <c r="B1075" s="469">
        <f t="shared" si="80"/>
        <v>7</v>
      </c>
      <c r="C1075" s="470" t="s">
        <v>863</v>
      </c>
      <c r="D1075" s="471">
        <v>0</v>
      </c>
      <c r="E1075" s="471">
        <v>0</v>
      </c>
      <c r="F1075" s="471">
        <v>0</v>
      </c>
      <c r="G1075" s="471">
        <v>0</v>
      </c>
      <c r="H1075" s="472">
        <f t="shared" si="81"/>
        <v>0</v>
      </c>
      <c r="I1075" s="472">
        <f t="shared" si="82"/>
        <v>0</v>
      </c>
      <c r="J1075" s="468">
        <f t="shared" si="83"/>
        <v>0</v>
      </c>
      <c r="K1075" s="476">
        <f t="shared" si="84"/>
        <v>0</v>
      </c>
      <c r="L1075" s="348"/>
    </row>
    <row r="1076" s="455" customFormat="1" ht="19.95" customHeight="1" spans="1:12">
      <c r="A1076" s="455">
        <v>2159906</v>
      </c>
      <c r="B1076" s="469">
        <f t="shared" si="80"/>
        <v>7</v>
      </c>
      <c r="C1076" s="470" t="s">
        <v>864</v>
      </c>
      <c r="D1076" s="471">
        <v>0</v>
      </c>
      <c r="E1076" s="471">
        <v>0</v>
      </c>
      <c r="F1076" s="471">
        <v>0</v>
      </c>
      <c r="G1076" s="471">
        <v>0</v>
      </c>
      <c r="H1076" s="472">
        <f t="shared" si="81"/>
        <v>0</v>
      </c>
      <c r="I1076" s="472">
        <f t="shared" si="82"/>
        <v>0</v>
      </c>
      <c r="J1076" s="468">
        <f t="shared" si="83"/>
        <v>0</v>
      </c>
      <c r="K1076" s="476">
        <f t="shared" si="84"/>
        <v>0</v>
      </c>
      <c r="L1076" s="348"/>
    </row>
    <row r="1077" s="455" customFormat="1" ht="19.95" customHeight="1" spans="1:12">
      <c r="A1077" s="455">
        <v>2159999</v>
      </c>
      <c r="B1077" s="469">
        <f t="shared" si="80"/>
        <v>7</v>
      </c>
      <c r="C1077" s="470" t="s">
        <v>865</v>
      </c>
      <c r="D1077" s="471">
        <v>66108</v>
      </c>
      <c r="E1077" s="471">
        <v>0</v>
      </c>
      <c r="F1077" s="471">
        <v>1578</v>
      </c>
      <c r="G1077" s="471">
        <v>1578</v>
      </c>
      <c r="H1077" s="472">
        <f t="shared" si="81"/>
        <v>0</v>
      </c>
      <c r="I1077" s="472">
        <f t="shared" si="82"/>
        <v>100</v>
      </c>
      <c r="J1077" s="468">
        <f t="shared" si="83"/>
        <v>-64530</v>
      </c>
      <c r="K1077" s="476">
        <f t="shared" si="84"/>
        <v>-0.976129969141405</v>
      </c>
      <c r="L1077" s="348"/>
    </row>
    <row r="1078" s="455" customFormat="1" ht="19.95" customHeight="1" spans="1:12">
      <c r="A1078" s="455">
        <v>216</v>
      </c>
      <c r="B1078" s="469">
        <f t="shared" si="80"/>
        <v>3</v>
      </c>
      <c r="C1078" s="470" t="s">
        <v>866</v>
      </c>
      <c r="D1078" s="471">
        <v>2136</v>
      </c>
      <c r="E1078" s="471">
        <v>4958.62</v>
      </c>
      <c r="F1078" s="471">
        <v>5668</v>
      </c>
      <c r="G1078" s="471">
        <v>5668</v>
      </c>
      <c r="H1078" s="472">
        <f t="shared" si="81"/>
        <v>114.305996426425</v>
      </c>
      <c r="I1078" s="472">
        <f t="shared" si="82"/>
        <v>100</v>
      </c>
      <c r="J1078" s="468">
        <f t="shared" si="83"/>
        <v>3532</v>
      </c>
      <c r="K1078" s="476">
        <f t="shared" si="84"/>
        <v>1.65355805243446</v>
      </c>
      <c r="L1078" s="348" t="s">
        <v>15</v>
      </c>
    </row>
    <row r="1079" s="455" customFormat="1" ht="19.95" customHeight="1" spans="1:12">
      <c r="A1079" s="455">
        <v>21602</v>
      </c>
      <c r="B1079" s="469">
        <f t="shared" si="80"/>
        <v>5</v>
      </c>
      <c r="C1079" s="470" t="s">
        <v>867</v>
      </c>
      <c r="D1079" s="471">
        <v>2338</v>
      </c>
      <c r="E1079" s="471">
        <v>3.75</v>
      </c>
      <c r="F1079" s="471">
        <v>4153</v>
      </c>
      <c r="G1079" s="471">
        <v>4153</v>
      </c>
      <c r="H1079" s="472">
        <f t="shared" si="81"/>
        <v>110746.666666667</v>
      </c>
      <c r="I1079" s="472">
        <f t="shared" si="82"/>
        <v>100</v>
      </c>
      <c r="J1079" s="468">
        <f t="shared" si="83"/>
        <v>1815</v>
      </c>
      <c r="K1079" s="476">
        <f t="shared" si="84"/>
        <v>0.776304533789564</v>
      </c>
      <c r="L1079" s="348"/>
    </row>
    <row r="1080" s="455" customFormat="1" ht="19.95" customHeight="1" spans="1:12">
      <c r="A1080" s="455">
        <v>2160201</v>
      </c>
      <c r="B1080" s="469">
        <f t="shared" si="80"/>
        <v>7</v>
      </c>
      <c r="C1080" s="470" t="s">
        <v>54</v>
      </c>
      <c r="D1080" s="471">
        <v>0</v>
      </c>
      <c r="E1080" s="471">
        <v>3.75</v>
      </c>
      <c r="F1080" s="471">
        <v>3</v>
      </c>
      <c r="G1080" s="471">
        <v>3</v>
      </c>
      <c r="H1080" s="472">
        <f t="shared" si="81"/>
        <v>80</v>
      </c>
      <c r="I1080" s="472">
        <f t="shared" si="82"/>
        <v>100</v>
      </c>
      <c r="J1080" s="468">
        <f t="shared" si="83"/>
        <v>3</v>
      </c>
      <c r="K1080" s="476">
        <f t="shared" si="84"/>
        <v>0</v>
      </c>
      <c r="L1080" s="348"/>
    </row>
    <row r="1081" s="455" customFormat="1" ht="19.95" customHeight="1" spans="1:12">
      <c r="A1081" s="455">
        <v>2160202</v>
      </c>
      <c r="B1081" s="469">
        <f t="shared" si="80"/>
        <v>7</v>
      </c>
      <c r="C1081" s="470" t="s">
        <v>55</v>
      </c>
      <c r="D1081" s="471">
        <v>0</v>
      </c>
      <c r="E1081" s="471">
        <v>0</v>
      </c>
      <c r="F1081" s="471">
        <v>0</v>
      </c>
      <c r="G1081" s="471">
        <v>0</v>
      </c>
      <c r="H1081" s="472">
        <f t="shared" si="81"/>
        <v>0</v>
      </c>
      <c r="I1081" s="472">
        <f t="shared" si="82"/>
        <v>0</v>
      </c>
      <c r="J1081" s="468">
        <f t="shared" si="83"/>
        <v>0</v>
      </c>
      <c r="K1081" s="476">
        <f t="shared" si="84"/>
        <v>0</v>
      </c>
      <c r="L1081" s="348"/>
    </row>
    <row r="1082" s="455" customFormat="1" ht="19.95" customHeight="1" spans="1:12">
      <c r="A1082" s="455">
        <v>2160203</v>
      </c>
      <c r="B1082" s="469">
        <f t="shared" si="80"/>
        <v>7</v>
      </c>
      <c r="C1082" s="470" t="s">
        <v>56</v>
      </c>
      <c r="D1082" s="471">
        <v>0</v>
      </c>
      <c r="E1082" s="471">
        <v>0</v>
      </c>
      <c r="F1082" s="471">
        <v>0</v>
      </c>
      <c r="G1082" s="471">
        <v>0</v>
      </c>
      <c r="H1082" s="472">
        <f t="shared" si="81"/>
        <v>0</v>
      </c>
      <c r="I1082" s="472">
        <f t="shared" si="82"/>
        <v>0</v>
      </c>
      <c r="J1082" s="468">
        <f t="shared" si="83"/>
        <v>0</v>
      </c>
      <c r="K1082" s="476">
        <f t="shared" si="84"/>
        <v>0</v>
      </c>
      <c r="L1082" s="348"/>
    </row>
    <row r="1083" s="455" customFormat="1" ht="19.95" customHeight="1" spans="1:12">
      <c r="A1083" s="455">
        <v>2160216</v>
      </c>
      <c r="B1083" s="469">
        <f t="shared" si="80"/>
        <v>7</v>
      </c>
      <c r="C1083" s="470" t="s">
        <v>868</v>
      </c>
      <c r="D1083" s="471">
        <v>0</v>
      </c>
      <c r="E1083" s="471">
        <v>0</v>
      </c>
      <c r="F1083" s="471">
        <v>0</v>
      </c>
      <c r="G1083" s="471">
        <v>0</v>
      </c>
      <c r="H1083" s="472">
        <f t="shared" si="81"/>
        <v>0</v>
      </c>
      <c r="I1083" s="472">
        <f t="shared" si="82"/>
        <v>0</v>
      </c>
      <c r="J1083" s="468">
        <f t="shared" si="83"/>
        <v>0</v>
      </c>
      <c r="K1083" s="476">
        <f t="shared" si="84"/>
        <v>0</v>
      </c>
      <c r="L1083" s="348"/>
    </row>
    <row r="1084" s="455" customFormat="1" ht="19.95" customHeight="1" spans="1:12">
      <c r="A1084" s="455">
        <v>2160217</v>
      </c>
      <c r="B1084" s="469">
        <f t="shared" si="80"/>
        <v>7</v>
      </c>
      <c r="C1084" s="470" t="s">
        <v>869</v>
      </c>
      <c r="D1084" s="471">
        <v>0</v>
      </c>
      <c r="E1084" s="471">
        <v>0</v>
      </c>
      <c r="F1084" s="471">
        <v>0</v>
      </c>
      <c r="G1084" s="471">
        <v>0</v>
      </c>
      <c r="H1084" s="472">
        <f t="shared" si="81"/>
        <v>0</v>
      </c>
      <c r="I1084" s="472">
        <f t="shared" si="82"/>
        <v>0</v>
      </c>
      <c r="J1084" s="468">
        <f t="shared" si="83"/>
        <v>0</v>
      </c>
      <c r="K1084" s="476">
        <f t="shared" si="84"/>
        <v>0</v>
      </c>
      <c r="L1084" s="348"/>
    </row>
    <row r="1085" s="455" customFormat="1" ht="19.95" customHeight="1" spans="1:12">
      <c r="A1085" s="455">
        <v>2160218</v>
      </c>
      <c r="B1085" s="469">
        <f t="shared" si="80"/>
        <v>7</v>
      </c>
      <c r="C1085" s="470" t="s">
        <v>870</v>
      </c>
      <c r="D1085" s="471">
        <v>0</v>
      </c>
      <c r="E1085" s="471">
        <v>0</v>
      </c>
      <c r="F1085" s="471">
        <v>0</v>
      </c>
      <c r="G1085" s="471">
        <v>0</v>
      </c>
      <c r="H1085" s="472">
        <f t="shared" si="81"/>
        <v>0</v>
      </c>
      <c r="I1085" s="472">
        <f t="shared" si="82"/>
        <v>0</v>
      </c>
      <c r="J1085" s="468">
        <f t="shared" si="83"/>
        <v>0</v>
      </c>
      <c r="K1085" s="476">
        <f t="shared" si="84"/>
        <v>0</v>
      </c>
      <c r="L1085" s="348"/>
    </row>
    <row r="1086" s="455" customFormat="1" ht="19.95" customHeight="1" spans="1:12">
      <c r="A1086" s="455">
        <v>2160219</v>
      </c>
      <c r="B1086" s="469">
        <f t="shared" si="80"/>
        <v>7</v>
      </c>
      <c r="C1086" s="470" t="s">
        <v>871</v>
      </c>
      <c r="D1086" s="471">
        <v>0</v>
      </c>
      <c r="E1086" s="471">
        <v>0</v>
      </c>
      <c r="F1086" s="471">
        <v>0</v>
      </c>
      <c r="G1086" s="471">
        <v>0</v>
      </c>
      <c r="H1086" s="472">
        <f t="shared" si="81"/>
        <v>0</v>
      </c>
      <c r="I1086" s="472">
        <f t="shared" si="82"/>
        <v>0</v>
      </c>
      <c r="J1086" s="468">
        <f t="shared" si="83"/>
        <v>0</v>
      </c>
      <c r="K1086" s="476">
        <f t="shared" si="84"/>
        <v>0</v>
      </c>
      <c r="L1086" s="348"/>
    </row>
    <row r="1087" s="455" customFormat="1" ht="19.95" customHeight="1" spans="1:12">
      <c r="A1087" s="455">
        <v>2160250</v>
      </c>
      <c r="B1087" s="469">
        <f t="shared" si="80"/>
        <v>7</v>
      </c>
      <c r="C1087" s="470" t="s">
        <v>63</v>
      </c>
      <c r="D1087" s="471">
        <v>0</v>
      </c>
      <c r="E1087" s="471">
        <v>0</v>
      </c>
      <c r="F1087" s="471">
        <v>0</v>
      </c>
      <c r="G1087" s="471">
        <v>0</v>
      </c>
      <c r="H1087" s="472">
        <f t="shared" si="81"/>
        <v>0</v>
      </c>
      <c r="I1087" s="472">
        <f t="shared" si="82"/>
        <v>0</v>
      </c>
      <c r="J1087" s="468">
        <f t="shared" si="83"/>
        <v>0</v>
      </c>
      <c r="K1087" s="476">
        <f t="shared" si="84"/>
        <v>0</v>
      </c>
      <c r="L1087" s="348"/>
    </row>
    <row r="1088" s="455" customFormat="1" ht="19.95" customHeight="1" spans="1:12">
      <c r="A1088" s="455">
        <v>2160299</v>
      </c>
      <c r="B1088" s="469">
        <f t="shared" si="80"/>
        <v>7</v>
      </c>
      <c r="C1088" s="470" t="s">
        <v>872</v>
      </c>
      <c r="D1088" s="471">
        <v>2338</v>
      </c>
      <c r="E1088" s="471">
        <v>0</v>
      </c>
      <c r="F1088" s="471">
        <v>4150</v>
      </c>
      <c r="G1088" s="471">
        <v>4150</v>
      </c>
      <c r="H1088" s="472">
        <f t="shared" si="81"/>
        <v>0</v>
      </c>
      <c r="I1088" s="472">
        <f t="shared" si="82"/>
        <v>100</v>
      </c>
      <c r="J1088" s="468">
        <f t="shared" si="83"/>
        <v>1812</v>
      </c>
      <c r="K1088" s="476">
        <f t="shared" si="84"/>
        <v>0.775021385799829</v>
      </c>
      <c r="L1088" s="348"/>
    </row>
    <row r="1089" s="455" customFormat="1" ht="19.95" customHeight="1" spans="1:12">
      <c r="A1089" s="455">
        <v>21606</v>
      </c>
      <c r="B1089" s="469">
        <f t="shared" si="80"/>
        <v>5</v>
      </c>
      <c r="C1089" s="470" t="s">
        <v>873</v>
      </c>
      <c r="D1089" s="471">
        <v>150</v>
      </c>
      <c r="E1089" s="471">
        <v>0</v>
      </c>
      <c r="F1089" s="471">
        <v>0</v>
      </c>
      <c r="G1089" s="471">
        <v>0</v>
      </c>
      <c r="H1089" s="472">
        <f t="shared" si="81"/>
        <v>0</v>
      </c>
      <c r="I1089" s="472">
        <f t="shared" si="82"/>
        <v>0</v>
      </c>
      <c r="J1089" s="468">
        <f t="shared" si="83"/>
        <v>-150</v>
      </c>
      <c r="K1089" s="476">
        <f t="shared" si="84"/>
        <v>-1</v>
      </c>
      <c r="L1089" s="348"/>
    </row>
    <row r="1090" s="455" customFormat="1" ht="19.95" customHeight="1" spans="1:12">
      <c r="A1090" s="455">
        <v>2160601</v>
      </c>
      <c r="B1090" s="469">
        <f t="shared" si="80"/>
        <v>7</v>
      </c>
      <c r="C1090" s="470" t="s">
        <v>54</v>
      </c>
      <c r="D1090" s="471">
        <v>0</v>
      </c>
      <c r="E1090" s="471">
        <v>0</v>
      </c>
      <c r="F1090" s="471">
        <v>0</v>
      </c>
      <c r="G1090" s="471">
        <v>0</v>
      </c>
      <c r="H1090" s="472">
        <f t="shared" si="81"/>
        <v>0</v>
      </c>
      <c r="I1090" s="472">
        <f t="shared" si="82"/>
        <v>0</v>
      </c>
      <c r="J1090" s="468">
        <f t="shared" si="83"/>
        <v>0</v>
      </c>
      <c r="K1090" s="476">
        <f t="shared" si="84"/>
        <v>0</v>
      </c>
      <c r="L1090" s="348"/>
    </row>
    <row r="1091" s="455" customFormat="1" ht="19.95" customHeight="1" spans="1:12">
      <c r="A1091" s="455">
        <v>2160602</v>
      </c>
      <c r="B1091" s="469">
        <f t="shared" si="80"/>
        <v>7</v>
      </c>
      <c r="C1091" s="470" t="s">
        <v>55</v>
      </c>
      <c r="D1091" s="471">
        <v>0</v>
      </c>
      <c r="E1091" s="471">
        <v>0</v>
      </c>
      <c r="F1091" s="471">
        <v>0</v>
      </c>
      <c r="G1091" s="471">
        <v>0</v>
      </c>
      <c r="H1091" s="472">
        <f t="shared" si="81"/>
        <v>0</v>
      </c>
      <c r="I1091" s="472">
        <f t="shared" si="82"/>
        <v>0</v>
      </c>
      <c r="J1091" s="468">
        <f t="shared" si="83"/>
        <v>0</v>
      </c>
      <c r="K1091" s="476">
        <f t="shared" si="84"/>
        <v>0</v>
      </c>
      <c r="L1091" s="348"/>
    </row>
    <row r="1092" s="455" customFormat="1" ht="19.95" customHeight="1" spans="1:12">
      <c r="A1092" s="455">
        <v>2160603</v>
      </c>
      <c r="B1092" s="469">
        <f t="shared" si="80"/>
        <v>7</v>
      </c>
      <c r="C1092" s="470" t="s">
        <v>56</v>
      </c>
      <c r="D1092" s="471">
        <v>0</v>
      </c>
      <c r="E1092" s="471">
        <v>0</v>
      </c>
      <c r="F1092" s="471">
        <v>0</v>
      </c>
      <c r="G1092" s="471">
        <v>0</v>
      </c>
      <c r="H1092" s="472">
        <f t="shared" si="81"/>
        <v>0</v>
      </c>
      <c r="I1092" s="472">
        <f t="shared" si="82"/>
        <v>0</v>
      </c>
      <c r="J1092" s="468">
        <f t="shared" si="83"/>
        <v>0</v>
      </c>
      <c r="K1092" s="476">
        <f t="shared" si="84"/>
        <v>0</v>
      </c>
      <c r="L1092" s="348"/>
    </row>
    <row r="1093" s="455" customFormat="1" ht="19.95" customHeight="1" spans="1:12">
      <c r="A1093" s="455">
        <v>2160607</v>
      </c>
      <c r="B1093" s="469">
        <f t="shared" si="80"/>
        <v>7</v>
      </c>
      <c r="C1093" s="470" t="s">
        <v>874</v>
      </c>
      <c r="D1093" s="471">
        <v>0</v>
      </c>
      <c r="E1093" s="471">
        <v>0</v>
      </c>
      <c r="F1093" s="471">
        <v>0</v>
      </c>
      <c r="G1093" s="471">
        <v>0</v>
      </c>
      <c r="H1093" s="472">
        <f t="shared" si="81"/>
        <v>0</v>
      </c>
      <c r="I1093" s="472">
        <f t="shared" si="82"/>
        <v>0</v>
      </c>
      <c r="J1093" s="468">
        <f t="shared" si="83"/>
        <v>0</v>
      </c>
      <c r="K1093" s="476">
        <f t="shared" si="84"/>
        <v>0</v>
      </c>
      <c r="L1093" s="348"/>
    </row>
    <row r="1094" s="455" customFormat="1" ht="19.95" customHeight="1" spans="1:12">
      <c r="A1094" s="455">
        <v>2160699</v>
      </c>
      <c r="B1094" s="469">
        <f t="shared" ref="B1094:B1157" si="85">LEN(A1094)</f>
        <v>7</v>
      </c>
      <c r="C1094" s="470" t="s">
        <v>875</v>
      </c>
      <c r="D1094" s="471">
        <v>150</v>
      </c>
      <c r="E1094" s="471">
        <v>0</v>
      </c>
      <c r="F1094" s="471">
        <v>0</v>
      </c>
      <c r="G1094" s="471">
        <v>0</v>
      </c>
      <c r="H1094" s="472">
        <f t="shared" ref="H1094:H1157" si="86">IFERROR(G1094/E1094%,0)</f>
        <v>0</v>
      </c>
      <c r="I1094" s="472">
        <f t="shared" ref="I1094:I1157" si="87">IFERROR(G1094/F1094%,0)</f>
        <v>0</v>
      </c>
      <c r="J1094" s="468">
        <f t="shared" ref="J1094:J1157" si="88">IFERROR(G1094-D1094,0)</f>
        <v>-150</v>
      </c>
      <c r="K1094" s="476">
        <f t="shared" ref="K1094:K1157" si="89">IFERROR(J1094/D1094*100%,0)</f>
        <v>-1</v>
      </c>
      <c r="L1094" s="348"/>
    </row>
    <row r="1095" s="455" customFormat="1" ht="19.95" customHeight="1" spans="1:12">
      <c r="A1095" s="455">
        <v>21699</v>
      </c>
      <c r="B1095" s="469">
        <f t="shared" si="85"/>
        <v>5</v>
      </c>
      <c r="C1095" s="470" t="s">
        <v>876</v>
      </c>
      <c r="D1095" s="471">
        <v>-352</v>
      </c>
      <c r="E1095" s="471">
        <v>4954.87</v>
      </c>
      <c r="F1095" s="471">
        <v>1515</v>
      </c>
      <c r="G1095" s="471">
        <v>1515</v>
      </c>
      <c r="H1095" s="472">
        <f t="shared" si="86"/>
        <v>30.575978784509</v>
      </c>
      <c r="I1095" s="472">
        <f t="shared" si="87"/>
        <v>100</v>
      </c>
      <c r="J1095" s="468">
        <f t="shared" si="88"/>
        <v>1867</v>
      </c>
      <c r="K1095" s="476">
        <f t="shared" si="89"/>
        <v>-5.30397727272727</v>
      </c>
      <c r="L1095" s="348"/>
    </row>
    <row r="1096" s="455" customFormat="1" ht="19.95" customHeight="1" spans="1:12">
      <c r="A1096" s="455">
        <v>2169901</v>
      </c>
      <c r="B1096" s="469">
        <f t="shared" si="85"/>
        <v>7</v>
      </c>
      <c r="C1096" s="470" t="s">
        <v>877</v>
      </c>
      <c r="D1096" s="471">
        <v>0</v>
      </c>
      <c r="E1096" s="471">
        <v>0</v>
      </c>
      <c r="F1096" s="471">
        <v>0</v>
      </c>
      <c r="G1096" s="471">
        <v>0</v>
      </c>
      <c r="H1096" s="472">
        <f t="shared" si="86"/>
        <v>0</v>
      </c>
      <c r="I1096" s="472">
        <f t="shared" si="87"/>
        <v>0</v>
      </c>
      <c r="J1096" s="468">
        <f t="shared" si="88"/>
        <v>0</v>
      </c>
      <c r="K1096" s="476">
        <f t="shared" si="89"/>
        <v>0</v>
      </c>
      <c r="L1096" s="348"/>
    </row>
    <row r="1097" s="455" customFormat="1" ht="19.95" customHeight="1" spans="1:12">
      <c r="A1097" s="455">
        <v>2169999</v>
      </c>
      <c r="B1097" s="469">
        <f t="shared" si="85"/>
        <v>7</v>
      </c>
      <c r="C1097" s="470" t="s">
        <v>878</v>
      </c>
      <c r="D1097" s="471">
        <v>-352</v>
      </c>
      <c r="E1097" s="471">
        <v>4954.87</v>
      </c>
      <c r="F1097" s="471">
        <v>1515</v>
      </c>
      <c r="G1097" s="471">
        <v>1515</v>
      </c>
      <c r="H1097" s="472">
        <f t="shared" si="86"/>
        <v>30.575978784509</v>
      </c>
      <c r="I1097" s="472">
        <f t="shared" si="87"/>
        <v>100</v>
      </c>
      <c r="J1097" s="468">
        <f t="shared" si="88"/>
        <v>1867</v>
      </c>
      <c r="K1097" s="476">
        <f t="shared" si="89"/>
        <v>-5.30397727272727</v>
      </c>
      <c r="L1097" s="348"/>
    </row>
    <row r="1098" s="455" customFormat="1" ht="19.95" customHeight="1" spans="1:12">
      <c r="A1098" s="455">
        <v>217</v>
      </c>
      <c r="B1098" s="469">
        <f t="shared" si="85"/>
        <v>3</v>
      </c>
      <c r="C1098" s="470" t="s">
        <v>879</v>
      </c>
      <c r="D1098" s="471">
        <v>249</v>
      </c>
      <c r="E1098" s="471">
        <v>0</v>
      </c>
      <c r="F1098" s="471">
        <v>350</v>
      </c>
      <c r="G1098" s="471">
        <v>350</v>
      </c>
      <c r="H1098" s="472">
        <f t="shared" si="86"/>
        <v>0</v>
      </c>
      <c r="I1098" s="472">
        <f t="shared" si="87"/>
        <v>100</v>
      </c>
      <c r="J1098" s="468">
        <f t="shared" si="88"/>
        <v>101</v>
      </c>
      <c r="K1098" s="476">
        <f t="shared" si="89"/>
        <v>0.405622489959839</v>
      </c>
      <c r="L1098" s="348" t="s">
        <v>15</v>
      </c>
    </row>
    <row r="1099" s="455" customFormat="1" ht="19.95" customHeight="1" spans="1:12">
      <c r="A1099" s="455">
        <v>21701</v>
      </c>
      <c r="B1099" s="469">
        <f t="shared" si="85"/>
        <v>5</v>
      </c>
      <c r="C1099" s="470" t="s">
        <v>880</v>
      </c>
      <c r="D1099" s="471">
        <v>0</v>
      </c>
      <c r="E1099" s="471">
        <v>0</v>
      </c>
      <c r="F1099" s="471">
        <v>0</v>
      </c>
      <c r="G1099" s="471">
        <v>0</v>
      </c>
      <c r="H1099" s="472">
        <f t="shared" si="86"/>
        <v>0</v>
      </c>
      <c r="I1099" s="472">
        <f t="shared" si="87"/>
        <v>0</v>
      </c>
      <c r="J1099" s="468">
        <f t="shared" si="88"/>
        <v>0</v>
      </c>
      <c r="K1099" s="476">
        <f t="shared" si="89"/>
        <v>0</v>
      </c>
      <c r="L1099" s="348"/>
    </row>
    <row r="1100" s="455" customFormat="1" ht="19.95" customHeight="1" spans="1:12">
      <c r="A1100" s="455">
        <v>2170101</v>
      </c>
      <c r="B1100" s="469">
        <f t="shared" si="85"/>
        <v>7</v>
      </c>
      <c r="C1100" s="470" t="s">
        <v>54</v>
      </c>
      <c r="D1100" s="471">
        <v>0</v>
      </c>
      <c r="E1100" s="471">
        <v>0</v>
      </c>
      <c r="F1100" s="471">
        <v>0</v>
      </c>
      <c r="G1100" s="471">
        <v>0</v>
      </c>
      <c r="H1100" s="472">
        <f t="shared" si="86"/>
        <v>0</v>
      </c>
      <c r="I1100" s="472">
        <f t="shared" si="87"/>
        <v>0</v>
      </c>
      <c r="J1100" s="468">
        <f t="shared" si="88"/>
        <v>0</v>
      </c>
      <c r="K1100" s="476">
        <f t="shared" si="89"/>
        <v>0</v>
      </c>
      <c r="L1100" s="348"/>
    </row>
    <row r="1101" s="455" customFormat="1" ht="19.95" customHeight="1" spans="1:12">
      <c r="A1101" s="455">
        <v>2170102</v>
      </c>
      <c r="B1101" s="469">
        <f t="shared" si="85"/>
        <v>7</v>
      </c>
      <c r="C1101" s="470" t="s">
        <v>55</v>
      </c>
      <c r="D1101" s="471">
        <v>0</v>
      </c>
      <c r="E1101" s="471">
        <v>0</v>
      </c>
      <c r="F1101" s="471">
        <v>0</v>
      </c>
      <c r="G1101" s="471">
        <v>0</v>
      </c>
      <c r="H1101" s="472">
        <f t="shared" si="86"/>
        <v>0</v>
      </c>
      <c r="I1101" s="472">
        <f t="shared" si="87"/>
        <v>0</v>
      </c>
      <c r="J1101" s="468">
        <f t="shared" si="88"/>
        <v>0</v>
      </c>
      <c r="K1101" s="476">
        <f t="shared" si="89"/>
        <v>0</v>
      </c>
      <c r="L1101" s="348"/>
    </row>
    <row r="1102" s="455" customFormat="1" ht="19.95" customHeight="1" spans="1:12">
      <c r="A1102" s="455">
        <v>2170103</v>
      </c>
      <c r="B1102" s="469">
        <f t="shared" si="85"/>
        <v>7</v>
      </c>
      <c r="C1102" s="470" t="s">
        <v>56</v>
      </c>
      <c r="D1102" s="471">
        <v>0</v>
      </c>
      <c r="E1102" s="471">
        <v>0</v>
      </c>
      <c r="F1102" s="471">
        <v>0</v>
      </c>
      <c r="G1102" s="471">
        <v>0</v>
      </c>
      <c r="H1102" s="472">
        <f t="shared" si="86"/>
        <v>0</v>
      </c>
      <c r="I1102" s="472">
        <f t="shared" si="87"/>
        <v>0</v>
      </c>
      <c r="J1102" s="468">
        <f t="shared" si="88"/>
        <v>0</v>
      </c>
      <c r="K1102" s="476">
        <f t="shared" si="89"/>
        <v>0</v>
      </c>
      <c r="L1102" s="348"/>
    </row>
    <row r="1103" s="455" customFormat="1" ht="19.95" customHeight="1" spans="1:12">
      <c r="A1103" s="455">
        <v>2170104</v>
      </c>
      <c r="B1103" s="469">
        <f t="shared" si="85"/>
        <v>7</v>
      </c>
      <c r="C1103" s="470" t="s">
        <v>881</v>
      </c>
      <c r="D1103" s="471">
        <v>0</v>
      </c>
      <c r="E1103" s="471">
        <v>0</v>
      </c>
      <c r="F1103" s="471">
        <v>0</v>
      </c>
      <c r="G1103" s="471">
        <v>0</v>
      </c>
      <c r="H1103" s="472">
        <f t="shared" si="86"/>
        <v>0</v>
      </c>
      <c r="I1103" s="472">
        <f t="shared" si="87"/>
        <v>0</v>
      </c>
      <c r="J1103" s="468">
        <f t="shared" si="88"/>
        <v>0</v>
      </c>
      <c r="K1103" s="476">
        <f t="shared" si="89"/>
        <v>0</v>
      </c>
      <c r="L1103" s="348"/>
    </row>
    <row r="1104" s="455" customFormat="1" ht="19.95" customHeight="1" spans="1:12">
      <c r="A1104" s="455">
        <v>2170150</v>
      </c>
      <c r="B1104" s="469">
        <f t="shared" si="85"/>
        <v>7</v>
      </c>
      <c r="C1104" s="470" t="s">
        <v>63</v>
      </c>
      <c r="D1104" s="471">
        <v>0</v>
      </c>
      <c r="E1104" s="471">
        <v>0</v>
      </c>
      <c r="F1104" s="471">
        <v>0</v>
      </c>
      <c r="G1104" s="471">
        <v>0</v>
      </c>
      <c r="H1104" s="472">
        <f t="shared" si="86"/>
        <v>0</v>
      </c>
      <c r="I1104" s="472">
        <f t="shared" si="87"/>
        <v>0</v>
      </c>
      <c r="J1104" s="468">
        <f t="shared" si="88"/>
        <v>0</v>
      </c>
      <c r="K1104" s="476">
        <f t="shared" si="89"/>
        <v>0</v>
      </c>
      <c r="L1104" s="348"/>
    </row>
    <row r="1105" s="455" customFormat="1" ht="19.95" customHeight="1" spans="1:12">
      <c r="A1105" s="455">
        <v>2170199</v>
      </c>
      <c r="B1105" s="469">
        <f t="shared" si="85"/>
        <v>7</v>
      </c>
      <c r="C1105" s="470" t="s">
        <v>882</v>
      </c>
      <c r="D1105" s="471">
        <v>0</v>
      </c>
      <c r="E1105" s="471">
        <v>0</v>
      </c>
      <c r="F1105" s="471">
        <v>0</v>
      </c>
      <c r="G1105" s="471">
        <v>0</v>
      </c>
      <c r="H1105" s="472">
        <f t="shared" si="86"/>
        <v>0</v>
      </c>
      <c r="I1105" s="472">
        <f t="shared" si="87"/>
        <v>0</v>
      </c>
      <c r="J1105" s="468">
        <f t="shared" si="88"/>
        <v>0</v>
      </c>
      <c r="K1105" s="476">
        <f t="shared" si="89"/>
        <v>0</v>
      </c>
      <c r="L1105" s="348"/>
    </row>
    <row r="1106" s="455" customFormat="1" ht="19.95" customHeight="1" spans="1:12">
      <c r="A1106" s="455">
        <v>21702</v>
      </c>
      <c r="B1106" s="469">
        <f t="shared" si="85"/>
        <v>5</v>
      </c>
      <c r="C1106" s="470" t="s">
        <v>883</v>
      </c>
      <c r="D1106" s="471">
        <v>0</v>
      </c>
      <c r="E1106" s="471">
        <v>0</v>
      </c>
      <c r="F1106" s="471">
        <v>0</v>
      </c>
      <c r="G1106" s="471">
        <v>0</v>
      </c>
      <c r="H1106" s="472">
        <f t="shared" si="86"/>
        <v>0</v>
      </c>
      <c r="I1106" s="472">
        <f t="shared" si="87"/>
        <v>0</v>
      </c>
      <c r="J1106" s="468">
        <f t="shared" si="88"/>
        <v>0</v>
      </c>
      <c r="K1106" s="476">
        <f t="shared" si="89"/>
        <v>0</v>
      </c>
      <c r="L1106" s="348"/>
    </row>
    <row r="1107" s="455" customFormat="1" ht="19.95" customHeight="1" spans="1:12">
      <c r="A1107" s="455">
        <v>2170201</v>
      </c>
      <c r="B1107" s="469">
        <f t="shared" si="85"/>
        <v>7</v>
      </c>
      <c r="C1107" s="470" t="s">
        <v>884</v>
      </c>
      <c r="D1107" s="471">
        <v>0</v>
      </c>
      <c r="E1107" s="471">
        <v>0</v>
      </c>
      <c r="F1107" s="471">
        <v>0</v>
      </c>
      <c r="G1107" s="471">
        <v>0</v>
      </c>
      <c r="H1107" s="472">
        <f t="shared" si="86"/>
        <v>0</v>
      </c>
      <c r="I1107" s="472">
        <f t="shared" si="87"/>
        <v>0</v>
      </c>
      <c r="J1107" s="468">
        <f t="shared" si="88"/>
        <v>0</v>
      </c>
      <c r="K1107" s="476">
        <f t="shared" si="89"/>
        <v>0</v>
      </c>
      <c r="L1107" s="348"/>
    </row>
    <row r="1108" s="455" customFormat="1" ht="19.95" customHeight="1" spans="1:12">
      <c r="A1108" s="455">
        <v>2170202</v>
      </c>
      <c r="B1108" s="469">
        <f t="shared" si="85"/>
        <v>7</v>
      </c>
      <c r="C1108" s="470" t="s">
        <v>885</v>
      </c>
      <c r="D1108" s="471">
        <v>0</v>
      </c>
      <c r="E1108" s="471">
        <v>0</v>
      </c>
      <c r="F1108" s="471">
        <v>0</v>
      </c>
      <c r="G1108" s="471">
        <v>0</v>
      </c>
      <c r="H1108" s="472">
        <f t="shared" si="86"/>
        <v>0</v>
      </c>
      <c r="I1108" s="472">
        <f t="shared" si="87"/>
        <v>0</v>
      </c>
      <c r="J1108" s="468">
        <f t="shared" si="88"/>
        <v>0</v>
      </c>
      <c r="K1108" s="476">
        <f t="shared" si="89"/>
        <v>0</v>
      </c>
      <c r="L1108" s="348"/>
    </row>
    <row r="1109" s="455" customFormat="1" ht="19.95" customHeight="1" spans="1:12">
      <c r="A1109" s="455">
        <v>2170203</v>
      </c>
      <c r="B1109" s="469">
        <f t="shared" si="85"/>
        <v>7</v>
      </c>
      <c r="C1109" s="470" t="s">
        <v>886</v>
      </c>
      <c r="D1109" s="471">
        <v>0</v>
      </c>
      <c r="E1109" s="471">
        <v>0</v>
      </c>
      <c r="F1109" s="471">
        <v>0</v>
      </c>
      <c r="G1109" s="471">
        <v>0</v>
      </c>
      <c r="H1109" s="472">
        <f t="shared" si="86"/>
        <v>0</v>
      </c>
      <c r="I1109" s="472">
        <f t="shared" si="87"/>
        <v>0</v>
      </c>
      <c r="J1109" s="468">
        <f t="shared" si="88"/>
        <v>0</v>
      </c>
      <c r="K1109" s="476">
        <f t="shared" si="89"/>
        <v>0</v>
      </c>
      <c r="L1109" s="348"/>
    </row>
    <row r="1110" s="455" customFormat="1" ht="19.95" customHeight="1" spans="1:12">
      <c r="A1110" s="455">
        <v>2170204</v>
      </c>
      <c r="B1110" s="469">
        <f t="shared" si="85"/>
        <v>7</v>
      </c>
      <c r="C1110" s="470" t="s">
        <v>887</v>
      </c>
      <c r="D1110" s="471">
        <v>0</v>
      </c>
      <c r="E1110" s="471">
        <v>0</v>
      </c>
      <c r="F1110" s="471">
        <v>0</v>
      </c>
      <c r="G1110" s="471">
        <v>0</v>
      </c>
      <c r="H1110" s="472">
        <f t="shared" si="86"/>
        <v>0</v>
      </c>
      <c r="I1110" s="472">
        <f t="shared" si="87"/>
        <v>0</v>
      </c>
      <c r="J1110" s="468">
        <f t="shared" si="88"/>
        <v>0</v>
      </c>
      <c r="K1110" s="476">
        <f t="shared" si="89"/>
        <v>0</v>
      </c>
      <c r="L1110" s="348"/>
    </row>
    <row r="1111" s="455" customFormat="1" ht="19.95" customHeight="1" spans="1:12">
      <c r="A1111" s="455">
        <v>2170205</v>
      </c>
      <c r="B1111" s="469">
        <f t="shared" si="85"/>
        <v>7</v>
      </c>
      <c r="C1111" s="470" t="s">
        <v>888</v>
      </c>
      <c r="D1111" s="471">
        <v>0</v>
      </c>
      <c r="E1111" s="471">
        <v>0</v>
      </c>
      <c r="F1111" s="471">
        <v>0</v>
      </c>
      <c r="G1111" s="471">
        <v>0</v>
      </c>
      <c r="H1111" s="472">
        <f t="shared" si="86"/>
        <v>0</v>
      </c>
      <c r="I1111" s="472">
        <f t="shared" si="87"/>
        <v>0</v>
      </c>
      <c r="J1111" s="468">
        <f t="shared" si="88"/>
        <v>0</v>
      </c>
      <c r="K1111" s="476">
        <f t="shared" si="89"/>
        <v>0</v>
      </c>
      <c r="L1111" s="348"/>
    </row>
    <row r="1112" s="455" customFormat="1" ht="19.95" customHeight="1" spans="1:12">
      <c r="A1112" s="455">
        <v>2170206</v>
      </c>
      <c r="B1112" s="469">
        <f t="shared" si="85"/>
        <v>7</v>
      </c>
      <c r="C1112" s="470" t="s">
        <v>889</v>
      </c>
      <c r="D1112" s="471">
        <v>0</v>
      </c>
      <c r="E1112" s="471">
        <v>0</v>
      </c>
      <c r="F1112" s="471">
        <v>0</v>
      </c>
      <c r="G1112" s="471">
        <v>0</v>
      </c>
      <c r="H1112" s="472">
        <f t="shared" si="86"/>
        <v>0</v>
      </c>
      <c r="I1112" s="472">
        <f t="shared" si="87"/>
        <v>0</v>
      </c>
      <c r="J1112" s="468">
        <f t="shared" si="88"/>
        <v>0</v>
      </c>
      <c r="K1112" s="476">
        <f t="shared" si="89"/>
        <v>0</v>
      </c>
      <c r="L1112" s="348"/>
    </row>
    <row r="1113" s="455" customFormat="1" ht="19.95" customHeight="1" spans="1:12">
      <c r="A1113" s="455">
        <v>2170207</v>
      </c>
      <c r="B1113" s="469">
        <f t="shared" si="85"/>
        <v>7</v>
      </c>
      <c r="C1113" s="470" t="s">
        <v>890</v>
      </c>
      <c r="D1113" s="471">
        <v>0</v>
      </c>
      <c r="E1113" s="471">
        <v>0</v>
      </c>
      <c r="F1113" s="471">
        <v>0</v>
      </c>
      <c r="G1113" s="471">
        <v>0</v>
      </c>
      <c r="H1113" s="472">
        <f t="shared" si="86"/>
        <v>0</v>
      </c>
      <c r="I1113" s="472">
        <f t="shared" si="87"/>
        <v>0</v>
      </c>
      <c r="J1113" s="468">
        <f t="shared" si="88"/>
        <v>0</v>
      </c>
      <c r="K1113" s="476">
        <f t="shared" si="89"/>
        <v>0</v>
      </c>
      <c r="L1113" s="348"/>
    </row>
    <row r="1114" s="455" customFormat="1" ht="19.95" customHeight="1" spans="1:12">
      <c r="A1114" s="455">
        <v>2170208</v>
      </c>
      <c r="B1114" s="469">
        <f t="shared" si="85"/>
        <v>7</v>
      </c>
      <c r="C1114" s="470" t="s">
        <v>891</v>
      </c>
      <c r="D1114" s="471">
        <v>0</v>
      </c>
      <c r="E1114" s="471">
        <v>0</v>
      </c>
      <c r="F1114" s="471">
        <v>0</v>
      </c>
      <c r="G1114" s="471">
        <v>0</v>
      </c>
      <c r="H1114" s="472">
        <f t="shared" si="86"/>
        <v>0</v>
      </c>
      <c r="I1114" s="472">
        <f t="shared" si="87"/>
        <v>0</v>
      </c>
      <c r="J1114" s="468">
        <f t="shared" si="88"/>
        <v>0</v>
      </c>
      <c r="K1114" s="476">
        <f t="shared" si="89"/>
        <v>0</v>
      </c>
      <c r="L1114" s="348"/>
    </row>
    <row r="1115" s="455" customFormat="1" ht="19.95" customHeight="1" spans="1:12">
      <c r="A1115" s="455">
        <v>2170299</v>
      </c>
      <c r="B1115" s="469">
        <f t="shared" si="85"/>
        <v>7</v>
      </c>
      <c r="C1115" s="470" t="s">
        <v>892</v>
      </c>
      <c r="D1115" s="471">
        <v>0</v>
      </c>
      <c r="E1115" s="471">
        <v>0</v>
      </c>
      <c r="F1115" s="471">
        <v>0</v>
      </c>
      <c r="G1115" s="471">
        <v>0</v>
      </c>
      <c r="H1115" s="472">
        <f t="shared" si="86"/>
        <v>0</v>
      </c>
      <c r="I1115" s="472">
        <f t="shared" si="87"/>
        <v>0</v>
      </c>
      <c r="J1115" s="468">
        <f t="shared" si="88"/>
        <v>0</v>
      </c>
      <c r="K1115" s="476">
        <f t="shared" si="89"/>
        <v>0</v>
      </c>
      <c r="L1115" s="348"/>
    </row>
    <row r="1116" s="455" customFormat="1" ht="19.95" customHeight="1" spans="1:12">
      <c r="A1116" s="455">
        <v>21703</v>
      </c>
      <c r="B1116" s="469">
        <f t="shared" si="85"/>
        <v>5</v>
      </c>
      <c r="C1116" s="470" t="s">
        <v>893</v>
      </c>
      <c r="D1116" s="471">
        <v>0</v>
      </c>
      <c r="E1116" s="471">
        <v>0</v>
      </c>
      <c r="F1116" s="471">
        <v>250</v>
      </c>
      <c r="G1116" s="471">
        <v>250</v>
      </c>
      <c r="H1116" s="472">
        <f t="shared" si="86"/>
        <v>0</v>
      </c>
      <c r="I1116" s="472">
        <f t="shared" si="87"/>
        <v>100</v>
      </c>
      <c r="J1116" s="468">
        <f t="shared" si="88"/>
        <v>250</v>
      </c>
      <c r="K1116" s="476">
        <f t="shared" si="89"/>
        <v>0</v>
      </c>
      <c r="L1116" s="348"/>
    </row>
    <row r="1117" s="455" customFormat="1" ht="19.95" customHeight="1" spans="1:12">
      <c r="A1117" s="455">
        <v>2170301</v>
      </c>
      <c r="B1117" s="469">
        <f t="shared" si="85"/>
        <v>7</v>
      </c>
      <c r="C1117" s="470" t="s">
        <v>894</v>
      </c>
      <c r="D1117" s="471">
        <v>0</v>
      </c>
      <c r="E1117" s="471">
        <v>0</v>
      </c>
      <c r="F1117" s="471">
        <v>0</v>
      </c>
      <c r="G1117" s="471">
        <v>0</v>
      </c>
      <c r="H1117" s="472">
        <f t="shared" si="86"/>
        <v>0</v>
      </c>
      <c r="I1117" s="472">
        <f t="shared" si="87"/>
        <v>0</v>
      </c>
      <c r="J1117" s="468">
        <f t="shared" si="88"/>
        <v>0</v>
      </c>
      <c r="K1117" s="476">
        <f t="shared" si="89"/>
        <v>0</v>
      </c>
      <c r="L1117" s="348"/>
    </row>
    <row r="1118" s="455" customFormat="1" ht="19.95" customHeight="1" spans="1:12">
      <c r="A1118" s="455">
        <v>2170302</v>
      </c>
      <c r="B1118" s="469">
        <f t="shared" si="85"/>
        <v>7</v>
      </c>
      <c r="C1118" s="470" t="s">
        <v>895</v>
      </c>
      <c r="D1118" s="471">
        <v>0</v>
      </c>
      <c r="E1118" s="471">
        <v>0</v>
      </c>
      <c r="F1118" s="471">
        <v>0</v>
      </c>
      <c r="G1118" s="471">
        <v>0</v>
      </c>
      <c r="H1118" s="472">
        <f t="shared" si="86"/>
        <v>0</v>
      </c>
      <c r="I1118" s="472">
        <f t="shared" si="87"/>
        <v>0</v>
      </c>
      <c r="J1118" s="468">
        <f t="shared" si="88"/>
        <v>0</v>
      </c>
      <c r="K1118" s="476">
        <f t="shared" si="89"/>
        <v>0</v>
      </c>
      <c r="L1118" s="348"/>
    </row>
    <row r="1119" s="455" customFormat="1" ht="19.95" customHeight="1" spans="1:12">
      <c r="A1119" s="455">
        <v>2170303</v>
      </c>
      <c r="B1119" s="469">
        <f t="shared" si="85"/>
        <v>7</v>
      </c>
      <c r="C1119" s="470" t="s">
        <v>896</v>
      </c>
      <c r="D1119" s="471">
        <v>0</v>
      </c>
      <c r="E1119" s="471">
        <v>0</v>
      </c>
      <c r="F1119" s="471">
        <v>0</v>
      </c>
      <c r="G1119" s="471">
        <v>0</v>
      </c>
      <c r="H1119" s="472">
        <f t="shared" si="86"/>
        <v>0</v>
      </c>
      <c r="I1119" s="472">
        <f t="shared" si="87"/>
        <v>0</v>
      </c>
      <c r="J1119" s="468">
        <f t="shared" si="88"/>
        <v>0</v>
      </c>
      <c r="K1119" s="476">
        <f t="shared" si="89"/>
        <v>0</v>
      </c>
      <c r="L1119" s="348"/>
    </row>
    <row r="1120" s="455" customFormat="1" ht="19.95" customHeight="1" spans="1:12">
      <c r="A1120" s="455">
        <v>2170304</v>
      </c>
      <c r="B1120" s="469">
        <f t="shared" si="85"/>
        <v>7</v>
      </c>
      <c r="C1120" s="470" t="s">
        <v>897</v>
      </c>
      <c r="D1120" s="471">
        <v>0</v>
      </c>
      <c r="E1120" s="471">
        <v>0</v>
      </c>
      <c r="F1120" s="471">
        <v>0</v>
      </c>
      <c r="G1120" s="471">
        <v>0</v>
      </c>
      <c r="H1120" s="472">
        <f t="shared" si="86"/>
        <v>0</v>
      </c>
      <c r="I1120" s="472">
        <f t="shared" si="87"/>
        <v>0</v>
      </c>
      <c r="J1120" s="468">
        <f t="shared" si="88"/>
        <v>0</v>
      </c>
      <c r="K1120" s="476">
        <f t="shared" si="89"/>
        <v>0</v>
      </c>
      <c r="L1120" s="348"/>
    </row>
    <row r="1121" s="455" customFormat="1" ht="19.95" customHeight="1" spans="1:12">
      <c r="A1121" s="455">
        <v>2170399</v>
      </c>
      <c r="B1121" s="469">
        <f t="shared" si="85"/>
        <v>7</v>
      </c>
      <c r="C1121" s="470" t="s">
        <v>898</v>
      </c>
      <c r="D1121" s="471">
        <v>0</v>
      </c>
      <c r="E1121" s="471">
        <v>0</v>
      </c>
      <c r="F1121" s="471">
        <v>250</v>
      </c>
      <c r="G1121" s="471">
        <v>250</v>
      </c>
      <c r="H1121" s="472">
        <f t="shared" si="86"/>
        <v>0</v>
      </c>
      <c r="I1121" s="472">
        <f t="shared" si="87"/>
        <v>100</v>
      </c>
      <c r="J1121" s="468">
        <f t="shared" si="88"/>
        <v>250</v>
      </c>
      <c r="K1121" s="476">
        <f t="shared" si="89"/>
        <v>0</v>
      </c>
      <c r="L1121" s="348"/>
    </row>
    <row r="1122" s="455" customFormat="1" ht="19.95" customHeight="1" spans="1:12">
      <c r="A1122" s="455">
        <v>21704</v>
      </c>
      <c r="B1122" s="469">
        <f t="shared" si="85"/>
        <v>5</v>
      </c>
      <c r="C1122" s="470" t="s">
        <v>899</v>
      </c>
      <c r="D1122" s="471">
        <v>0</v>
      </c>
      <c r="E1122" s="471">
        <v>0</v>
      </c>
      <c r="F1122" s="471">
        <v>0</v>
      </c>
      <c r="G1122" s="471">
        <v>0</v>
      </c>
      <c r="H1122" s="472">
        <f t="shared" si="86"/>
        <v>0</v>
      </c>
      <c r="I1122" s="472">
        <f t="shared" si="87"/>
        <v>0</v>
      </c>
      <c r="J1122" s="468">
        <f t="shared" si="88"/>
        <v>0</v>
      </c>
      <c r="K1122" s="476">
        <f t="shared" si="89"/>
        <v>0</v>
      </c>
      <c r="L1122" s="348"/>
    </row>
    <row r="1123" s="455" customFormat="1" ht="19.95" customHeight="1" spans="1:12">
      <c r="A1123" s="455">
        <v>2170401</v>
      </c>
      <c r="B1123" s="469">
        <f t="shared" si="85"/>
        <v>7</v>
      </c>
      <c r="C1123" s="470" t="s">
        <v>900</v>
      </c>
      <c r="D1123" s="471">
        <v>0</v>
      </c>
      <c r="E1123" s="471">
        <v>0</v>
      </c>
      <c r="F1123" s="471">
        <v>0</v>
      </c>
      <c r="G1123" s="471">
        <v>0</v>
      </c>
      <c r="H1123" s="472">
        <f t="shared" si="86"/>
        <v>0</v>
      </c>
      <c r="I1123" s="472">
        <f t="shared" si="87"/>
        <v>0</v>
      </c>
      <c r="J1123" s="468">
        <f t="shared" si="88"/>
        <v>0</v>
      </c>
      <c r="K1123" s="476">
        <f t="shared" si="89"/>
        <v>0</v>
      </c>
      <c r="L1123" s="348"/>
    </row>
    <row r="1124" s="455" customFormat="1" ht="19.95" customHeight="1" spans="1:12">
      <c r="A1124" s="455">
        <v>2170499</v>
      </c>
      <c r="B1124" s="469">
        <f t="shared" si="85"/>
        <v>7</v>
      </c>
      <c r="C1124" s="470" t="s">
        <v>901</v>
      </c>
      <c r="D1124" s="471">
        <v>0</v>
      </c>
      <c r="E1124" s="471">
        <v>0</v>
      </c>
      <c r="F1124" s="471">
        <v>0</v>
      </c>
      <c r="G1124" s="471">
        <v>0</v>
      </c>
      <c r="H1124" s="472">
        <f t="shared" si="86"/>
        <v>0</v>
      </c>
      <c r="I1124" s="472">
        <f t="shared" si="87"/>
        <v>0</v>
      </c>
      <c r="J1124" s="468">
        <f t="shared" si="88"/>
        <v>0</v>
      </c>
      <c r="K1124" s="476">
        <f t="shared" si="89"/>
        <v>0</v>
      </c>
      <c r="L1124" s="348"/>
    </row>
    <row r="1125" s="455" customFormat="1" ht="19.95" customHeight="1" spans="1:12">
      <c r="A1125" s="455">
        <v>21799</v>
      </c>
      <c r="B1125" s="469">
        <f t="shared" si="85"/>
        <v>5</v>
      </c>
      <c r="C1125" s="470" t="s">
        <v>902</v>
      </c>
      <c r="D1125" s="471">
        <v>249</v>
      </c>
      <c r="E1125" s="471">
        <v>0</v>
      </c>
      <c r="F1125" s="471">
        <v>100</v>
      </c>
      <c r="G1125" s="471">
        <v>100</v>
      </c>
      <c r="H1125" s="472">
        <f t="shared" si="86"/>
        <v>0</v>
      </c>
      <c r="I1125" s="472">
        <f t="shared" si="87"/>
        <v>100</v>
      </c>
      <c r="J1125" s="468">
        <f t="shared" si="88"/>
        <v>-149</v>
      </c>
      <c r="K1125" s="476">
        <f t="shared" si="89"/>
        <v>-0.598393574297189</v>
      </c>
      <c r="L1125" s="348"/>
    </row>
    <row r="1126" s="455" customFormat="1" ht="19.95" customHeight="1" spans="1:12">
      <c r="A1126" s="455">
        <v>2179902</v>
      </c>
      <c r="B1126" s="469">
        <f t="shared" si="85"/>
        <v>7</v>
      </c>
      <c r="C1126" s="470" t="s">
        <v>903</v>
      </c>
      <c r="D1126" s="471">
        <v>0</v>
      </c>
      <c r="E1126" s="471">
        <v>0</v>
      </c>
      <c r="F1126" s="471">
        <v>0</v>
      </c>
      <c r="G1126" s="471">
        <v>0</v>
      </c>
      <c r="H1126" s="472">
        <f t="shared" si="86"/>
        <v>0</v>
      </c>
      <c r="I1126" s="472">
        <f t="shared" si="87"/>
        <v>0</v>
      </c>
      <c r="J1126" s="468">
        <f t="shared" si="88"/>
        <v>0</v>
      </c>
      <c r="K1126" s="476">
        <f t="shared" si="89"/>
        <v>0</v>
      </c>
      <c r="L1126" s="348"/>
    </row>
    <row r="1127" s="455" customFormat="1" ht="19.95" customHeight="1" spans="1:12">
      <c r="A1127" s="455">
        <v>2179999</v>
      </c>
      <c r="B1127" s="469">
        <f t="shared" si="85"/>
        <v>7</v>
      </c>
      <c r="C1127" s="470" t="s">
        <v>904</v>
      </c>
      <c r="D1127" s="471">
        <v>249</v>
      </c>
      <c r="E1127" s="471">
        <v>0</v>
      </c>
      <c r="F1127" s="471">
        <v>100</v>
      </c>
      <c r="G1127" s="471">
        <v>100</v>
      </c>
      <c r="H1127" s="472">
        <f t="shared" si="86"/>
        <v>0</v>
      </c>
      <c r="I1127" s="472">
        <f t="shared" si="87"/>
        <v>100</v>
      </c>
      <c r="J1127" s="468">
        <f t="shared" si="88"/>
        <v>-149</v>
      </c>
      <c r="K1127" s="476">
        <f t="shared" si="89"/>
        <v>-0.598393574297189</v>
      </c>
      <c r="L1127" s="348"/>
    </row>
    <row r="1128" s="455" customFormat="1" ht="19.95" customHeight="1" spans="1:12">
      <c r="A1128" s="455">
        <v>219</v>
      </c>
      <c r="B1128" s="469">
        <f t="shared" si="85"/>
        <v>3</v>
      </c>
      <c r="C1128" s="470" t="s">
        <v>905</v>
      </c>
      <c r="D1128" s="471">
        <v>0</v>
      </c>
      <c r="E1128" s="471">
        <v>0</v>
      </c>
      <c r="F1128" s="471">
        <v>0</v>
      </c>
      <c r="G1128" s="471">
        <v>0</v>
      </c>
      <c r="H1128" s="472">
        <f t="shared" si="86"/>
        <v>0</v>
      </c>
      <c r="I1128" s="472">
        <f t="shared" si="87"/>
        <v>0</v>
      </c>
      <c r="J1128" s="468">
        <f t="shared" si="88"/>
        <v>0</v>
      </c>
      <c r="K1128" s="476">
        <f t="shared" si="89"/>
        <v>0</v>
      </c>
      <c r="L1128" s="348"/>
    </row>
    <row r="1129" s="455" customFormat="1" ht="19.95" customHeight="1" spans="1:12">
      <c r="A1129" s="455">
        <v>21901</v>
      </c>
      <c r="B1129" s="469">
        <f t="shared" si="85"/>
        <v>5</v>
      </c>
      <c r="C1129" s="470" t="s">
        <v>906</v>
      </c>
      <c r="D1129" s="471">
        <v>0</v>
      </c>
      <c r="E1129" s="471">
        <v>0</v>
      </c>
      <c r="F1129" s="471">
        <v>0</v>
      </c>
      <c r="G1129" s="471">
        <v>0</v>
      </c>
      <c r="H1129" s="472">
        <f t="shared" si="86"/>
        <v>0</v>
      </c>
      <c r="I1129" s="472">
        <f t="shared" si="87"/>
        <v>0</v>
      </c>
      <c r="J1129" s="468">
        <f t="shared" si="88"/>
        <v>0</v>
      </c>
      <c r="K1129" s="476">
        <f t="shared" si="89"/>
        <v>0</v>
      </c>
      <c r="L1129" s="348"/>
    </row>
    <row r="1130" s="455" customFormat="1" ht="19.95" customHeight="1" spans="1:12">
      <c r="A1130" s="455">
        <v>21902</v>
      </c>
      <c r="B1130" s="469">
        <f t="shared" si="85"/>
        <v>5</v>
      </c>
      <c r="C1130" s="470" t="s">
        <v>907</v>
      </c>
      <c r="D1130" s="471">
        <v>0</v>
      </c>
      <c r="E1130" s="471">
        <v>0</v>
      </c>
      <c r="F1130" s="471">
        <v>0</v>
      </c>
      <c r="G1130" s="471">
        <v>0</v>
      </c>
      <c r="H1130" s="472">
        <f t="shared" si="86"/>
        <v>0</v>
      </c>
      <c r="I1130" s="472">
        <f t="shared" si="87"/>
        <v>0</v>
      </c>
      <c r="J1130" s="468">
        <f t="shared" si="88"/>
        <v>0</v>
      </c>
      <c r="K1130" s="476">
        <f t="shared" si="89"/>
        <v>0</v>
      </c>
      <c r="L1130" s="348"/>
    </row>
    <row r="1131" s="455" customFormat="1" ht="19.95" customHeight="1" spans="1:12">
      <c r="A1131" s="455">
        <v>21903</v>
      </c>
      <c r="B1131" s="469">
        <f t="shared" si="85"/>
        <v>5</v>
      </c>
      <c r="C1131" s="470" t="s">
        <v>908</v>
      </c>
      <c r="D1131" s="471">
        <v>0</v>
      </c>
      <c r="E1131" s="471">
        <v>0</v>
      </c>
      <c r="F1131" s="471">
        <v>0</v>
      </c>
      <c r="G1131" s="471">
        <v>0</v>
      </c>
      <c r="H1131" s="472">
        <f t="shared" si="86"/>
        <v>0</v>
      </c>
      <c r="I1131" s="472">
        <f t="shared" si="87"/>
        <v>0</v>
      </c>
      <c r="J1131" s="468">
        <f t="shared" si="88"/>
        <v>0</v>
      </c>
      <c r="K1131" s="476">
        <f t="shared" si="89"/>
        <v>0</v>
      </c>
      <c r="L1131" s="348"/>
    </row>
    <row r="1132" s="455" customFormat="1" ht="19.95" customHeight="1" spans="1:12">
      <c r="A1132" s="455">
        <v>21904</v>
      </c>
      <c r="B1132" s="469">
        <f t="shared" si="85"/>
        <v>5</v>
      </c>
      <c r="C1132" s="470" t="s">
        <v>909</v>
      </c>
      <c r="D1132" s="471">
        <v>0</v>
      </c>
      <c r="E1132" s="471">
        <v>0</v>
      </c>
      <c r="F1132" s="471">
        <v>0</v>
      </c>
      <c r="G1132" s="471">
        <v>0</v>
      </c>
      <c r="H1132" s="472">
        <f t="shared" si="86"/>
        <v>0</v>
      </c>
      <c r="I1132" s="472">
        <f t="shared" si="87"/>
        <v>0</v>
      </c>
      <c r="J1132" s="468">
        <f t="shared" si="88"/>
        <v>0</v>
      </c>
      <c r="K1132" s="476">
        <f t="shared" si="89"/>
        <v>0</v>
      </c>
      <c r="L1132" s="348"/>
    </row>
    <row r="1133" s="455" customFormat="1" ht="19.95" customHeight="1" spans="1:12">
      <c r="A1133" s="455">
        <v>21905</v>
      </c>
      <c r="B1133" s="469">
        <f t="shared" si="85"/>
        <v>5</v>
      </c>
      <c r="C1133" s="470" t="s">
        <v>910</v>
      </c>
      <c r="D1133" s="471">
        <v>0</v>
      </c>
      <c r="E1133" s="471">
        <v>0</v>
      </c>
      <c r="F1133" s="471">
        <v>0</v>
      </c>
      <c r="G1133" s="471">
        <v>0</v>
      </c>
      <c r="H1133" s="472">
        <f t="shared" si="86"/>
        <v>0</v>
      </c>
      <c r="I1133" s="472">
        <f t="shared" si="87"/>
        <v>0</v>
      </c>
      <c r="J1133" s="468">
        <f t="shared" si="88"/>
        <v>0</v>
      </c>
      <c r="K1133" s="476">
        <f t="shared" si="89"/>
        <v>0</v>
      </c>
      <c r="L1133" s="348"/>
    </row>
    <row r="1134" s="455" customFormat="1" ht="19.95" customHeight="1" spans="1:12">
      <c r="A1134" s="455">
        <v>21906</v>
      </c>
      <c r="B1134" s="469">
        <f t="shared" si="85"/>
        <v>5</v>
      </c>
      <c r="C1134" s="470" t="s">
        <v>686</v>
      </c>
      <c r="D1134" s="471">
        <v>0</v>
      </c>
      <c r="E1134" s="471">
        <v>0</v>
      </c>
      <c r="F1134" s="471">
        <v>0</v>
      </c>
      <c r="G1134" s="471">
        <v>0</v>
      </c>
      <c r="H1134" s="472">
        <f t="shared" si="86"/>
        <v>0</v>
      </c>
      <c r="I1134" s="472">
        <f t="shared" si="87"/>
        <v>0</v>
      </c>
      <c r="J1134" s="468">
        <f t="shared" si="88"/>
        <v>0</v>
      </c>
      <c r="K1134" s="476">
        <f t="shared" si="89"/>
        <v>0</v>
      </c>
      <c r="L1134" s="348"/>
    </row>
    <row r="1135" s="455" customFormat="1" ht="19.95" customHeight="1" spans="1:12">
      <c r="A1135" s="455">
        <v>21907</v>
      </c>
      <c r="B1135" s="469">
        <f t="shared" si="85"/>
        <v>5</v>
      </c>
      <c r="C1135" s="470" t="s">
        <v>911</v>
      </c>
      <c r="D1135" s="471">
        <v>0</v>
      </c>
      <c r="E1135" s="471">
        <v>0</v>
      </c>
      <c r="F1135" s="471">
        <v>0</v>
      </c>
      <c r="G1135" s="471">
        <v>0</v>
      </c>
      <c r="H1135" s="472">
        <f t="shared" si="86"/>
        <v>0</v>
      </c>
      <c r="I1135" s="472">
        <f t="shared" si="87"/>
        <v>0</v>
      </c>
      <c r="J1135" s="468">
        <f t="shared" si="88"/>
        <v>0</v>
      </c>
      <c r="K1135" s="476">
        <f t="shared" si="89"/>
        <v>0</v>
      </c>
      <c r="L1135" s="348"/>
    </row>
    <row r="1136" s="455" customFormat="1" ht="19.95" customHeight="1" spans="1:12">
      <c r="A1136" s="455">
        <v>21908</v>
      </c>
      <c r="B1136" s="469">
        <f t="shared" si="85"/>
        <v>5</v>
      </c>
      <c r="C1136" s="470" t="s">
        <v>912</v>
      </c>
      <c r="D1136" s="471">
        <v>0</v>
      </c>
      <c r="E1136" s="471">
        <v>0</v>
      </c>
      <c r="F1136" s="471">
        <v>0</v>
      </c>
      <c r="G1136" s="471">
        <v>0</v>
      </c>
      <c r="H1136" s="472">
        <f t="shared" si="86"/>
        <v>0</v>
      </c>
      <c r="I1136" s="472">
        <f t="shared" si="87"/>
        <v>0</v>
      </c>
      <c r="J1136" s="468">
        <f t="shared" si="88"/>
        <v>0</v>
      </c>
      <c r="K1136" s="476">
        <f t="shared" si="89"/>
        <v>0</v>
      </c>
      <c r="L1136" s="348"/>
    </row>
    <row r="1137" s="455" customFormat="1" ht="19.95" customHeight="1" spans="1:12">
      <c r="A1137" s="455">
        <v>21999</v>
      </c>
      <c r="B1137" s="469">
        <f t="shared" si="85"/>
        <v>5</v>
      </c>
      <c r="C1137" s="470" t="s">
        <v>913</v>
      </c>
      <c r="D1137" s="471">
        <v>0</v>
      </c>
      <c r="E1137" s="471">
        <v>0</v>
      </c>
      <c r="F1137" s="471">
        <v>0</v>
      </c>
      <c r="G1137" s="471">
        <v>0</v>
      </c>
      <c r="H1137" s="472">
        <f t="shared" si="86"/>
        <v>0</v>
      </c>
      <c r="I1137" s="472">
        <f t="shared" si="87"/>
        <v>0</v>
      </c>
      <c r="J1137" s="468">
        <f t="shared" si="88"/>
        <v>0</v>
      </c>
      <c r="K1137" s="476">
        <f t="shared" si="89"/>
        <v>0</v>
      </c>
      <c r="L1137" s="348"/>
    </row>
    <row r="1138" s="455" customFormat="1" ht="19.95" customHeight="1" spans="1:12">
      <c r="A1138" s="455">
        <v>220</v>
      </c>
      <c r="B1138" s="469">
        <f t="shared" si="85"/>
        <v>3</v>
      </c>
      <c r="C1138" s="470" t="s">
        <v>914</v>
      </c>
      <c r="D1138" s="471">
        <v>317</v>
      </c>
      <c r="E1138" s="471">
        <v>256.37</v>
      </c>
      <c r="F1138" s="471">
        <v>450</v>
      </c>
      <c r="G1138" s="471">
        <v>450</v>
      </c>
      <c r="H1138" s="472">
        <f t="shared" si="86"/>
        <v>175.527557826579</v>
      </c>
      <c r="I1138" s="472">
        <f t="shared" si="87"/>
        <v>100</v>
      </c>
      <c r="J1138" s="468">
        <f t="shared" si="88"/>
        <v>133</v>
      </c>
      <c r="K1138" s="476">
        <f t="shared" si="89"/>
        <v>0.419558359621451</v>
      </c>
      <c r="L1138" s="348"/>
    </row>
    <row r="1139" s="455" customFormat="1" ht="19.95" customHeight="1" spans="1:12">
      <c r="A1139" s="455">
        <v>22001</v>
      </c>
      <c r="B1139" s="469">
        <f t="shared" si="85"/>
        <v>5</v>
      </c>
      <c r="C1139" s="470" t="s">
        <v>915</v>
      </c>
      <c r="D1139" s="471">
        <v>69</v>
      </c>
      <c r="E1139" s="471">
        <v>110.47</v>
      </c>
      <c r="F1139" s="471">
        <v>257</v>
      </c>
      <c r="G1139" s="471">
        <v>257</v>
      </c>
      <c r="H1139" s="472">
        <f t="shared" si="86"/>
        <v>232.642346338372</v>
      </c>
      <c r="I1139" s="472">
        <f t="shared" si="87"/>
        <v>100</v>
      </c>
      <c r="J1139" s="468">
        <f t="shared" si="88"/>
        <v>188</v>
      </c>
      <c r="K1139" s="476">
        <f t="shared" si="89"/>
        <v>2.72463768115942</v>
      </c>
      <c r="L1139" s="348"/>
    </row>
    <row r="1140" s="455" customFormat="1" ht="19.95" customHeight="1" spans="1:12">
      <c r="A1140" s="455">
        <v>2200101</v>
      </c>
      <c r="B1140" s="469">
        <f t="shared" si="85"/>
        <v>7</v>
      </c>
      <c r="C1140" s="470" t="s">
        <v>54</v>
      </c>
      <c r="D1140" s="471">
        <v>0</v>
      </c>
      <c r="E1140" s="471">
        <v>0</v>
      </c>
      <c r="F1140" s="471">
        <v>0</v>
      </c>
      <c r="G1140" s="471">
        <v>0</v>
      </c>
      <c r="H1140" s="472">
        <f t="shared" si="86"/>
        <v>0</v>
      </c>
      <c r="I1140" s="472">
        <f t="shared" si="87"/>
        <v>0</v>
      </c>
      <c r="J1140" s="468">
        <f t="shared" si="88"/>
        <v>0</v>
      </c>
      <c r="K1140" s="476">
        <f t="shared" si="89"/>
        <v>0</v>
      </c>
      <c r="L1140" s="348"/>
    </row>
    <row r="1141" s="455" customFormat="1" ht="19.95" customHeight="1" spans="1:12">
      <c r="A1141" s="455">
        <v>2200102</v>
      </c>
      <c r="B1141" s="469">
        <f t="shared" si="85"/>
        <v>7</v>
      </c>
      <c r="C1141" s="470" t="s">
        <v>55</v>
      </c>
      <c r="D1141" s="471">
        <v>33</v>
      </c>
      <c r="E1141" s="471">
        <v>38.15</v>
      </c>
      <c r="F1141" s="471">
        <v>126</v>
      </c>
      <c r="G1141" s="471">
        <v>126</v>
      </c>
      <c r="H1141" s="472">
        <f t="shared" si="86"/>
        <v>330.275229357798</v>
      </c>
      <c r="I1141" s="472">
        <f t="shared" si="87"/>
        <v>100</v>
      </c>
      <c r="J1141" s="468">
        <f t="shared" si="88"/>
        <v>93</v>
      </c>
      <c r="K1141" s="476">
        <f t="shared" si="89"/>
        <v>2.81818181818182</v>
      </c>
      <c r="L1141" s="348"/>
    </row>
    <row r="1142" s="455" customFormat="1" ht="19.95" customHeight="1" spans="1:12">
      <c r="A1142" s="455">
        <v>2200103</v>
      </c>
      <c r="B1142" s="469">
        <f t="shared" si="85"/>
        <v>7</v>
      </c>
      <c r="C1142" s="470" t="s">
        <v>56</v>
      </c>
      <c r="D1142" s="471">
        <v>0</v>
      </c>
      <c r="E1142" s="471">
        <v>0</v>
      </c>
      <c r="F1142" s="471">
        <v>0</v>
      </c>
      <c r="G1142" s="471">
        <v>0</v>
      </c>
      <c r="H1142" s="472">
        <f t="shared" si="86"/>
        <v>0</v>
      </c>
      <c r="I1142" s="472">
        <f t="shared" si="87"/>
        <v>0</v>
      </c>
      <c r="J1142" s="468">
        <f t="shared" si="88"/>
        <v>0</v>
      </c>
      <c r="K1142" s="476">
        <f t="shared" si="89"/>
        <v>0</v>
      </c>
      <c r="L1142" s="348"/>
    </row>
    <row r="1143" s="455" customFormat="1" ht="19.95" customHeight="1" spans="1:12">
      <c r="A1143" s="455">
        <v>2200104</v>
      </c>
      <c r="B1143" s="469">
        <f t="shared" si="85"/>
        <v>7</v>
      </c>
      <c r="C1143" s="470" t="s">
        <v>916</v>
      </c>
      <c r="D1143" s="471">
        <v>15</v>
      </c>
      <c r="E1143" s="471">
        <v>0</v>
      </c>
      <c r="F1143" s="471">
        <v>0</v>
      </c>
      <c r="G1143" s="471">
        <v>0</v>
      </c>
      <c r="H1143" s="472">
        <f t="shared" si="86"/>
        <v>0</v>
      </c>
      <c r="I1143" s="472">
        <f t="shared" si="87"/>
        <v>0</v>
      </c>
      <c r="J1143" s="468">
        <f t="shared" si="88"/>
        <v>-15</v>
      </c>
      <c r="K1143" s="476">
        <f t="shared" si="89"/>
        <v>-1</v>
      </c>
      <c r="L1143" s="348"/>
    </row>
    <row r="1144" s="455" customFormat="1" ht="19.95" customHeight="1" spans="1:12">
      <c r="A1144" s="455">
        <v>2200106</v>
      </c>
      <c r="B1144" s="469">
        <f t="shared" si="85"/>
        <v>7</v>
      </c>
      <c r="C1144" s="470" t="s">
        <v>917</v>
      </c>
      <c r="D1144" s="471">
        <v>0</v>
      </c>
      <c r="E1144" s="471">
        <v>0</v>
      </c>
      <c r="F1144" s="471">
        <v>0</v>
      </c>
      <c r="G1144" s="471">
        <v>0</v>
      </c>
      <c r="H1144" s="472">
        <f t="shared" si="86"/>
        <v>0</v>
      </c>
      <c r="I1144" s="472">
        <f t="shared" si="87"/>
        <v>0</v>
      </c>
      <c r="J1144" s="468">
        <f t="shared" si="88"/>
        <v>0</v>
      </c>
      <c r="K1144" s="476">
        <f t="shared" si="89"/>
        <v>0</v>
      </c>
      <c r="L1144" s="348"/>
    </row>
    <row r="1145" s="455" customFormat="1" ht="19.95" customHeight="1" spans="1:12">
      <c r="A1145" s="455">
        <v>2200107</v>
      </c>
      <c r="B1145" s="469">
        <f t="shared" si="85"/>
        <v>7</v>
      </c>
      <c r="C1145" s="470" t="s">
        <v>918</v>
      </c>
      <c r="D1145" s="471">
        <v>0</v>
      </c>
      <c r="E1145" s="471">
        <v>0</v>
      </c>
      <c r="F1145" s="471">
        <v>0</v>
      </c>
      <c r="G1145" s="471">
        <v>0</v>
      </c>
      <c r="H1145" s="472">
        <f t="shared" si="86"/>
        <v>0</v>
      </c>
      <c r="I1145" s="472">
        <f t="shared" si="87"/>
        <v>0</v>
      </c>
      <c r="J1145" s="468">
        <f t="shared" si="88"/>
        <v>0</v>
      </c>
      <c r="K1145" s="476">
        <f t="shared" si="89"/>
        <v>0</v>
      </c>
      <c r="L1145" s="348"/>
    </row>
    <row r="1146" s="455" customFormat="1" ht="19.95" customHeight="1" spans="1:12">
      <c r="A1146" s="455">
        <v>2200108</v>
      </c>
      <c r="B1146" s="469">
        <f t="shared" si="85"/>
        <v>7</v>
      </c>
      <c r="C1146" s="470" t="s">
        <v>919</v>
      </c>
      <c r="D1146" s="471">
        <v>0</v>
      </c>
      <c r="E1146" s="471">
        <v>0</v>
      </c>
      <c r="F1146" s="471">
        <v>0</v>
      </c>
      <c r="G1146" s="471">
        <v>0</v>
      </c>
      <c r="H1146" s="472">
        <f t="shared" si="86"/>
        <v>0</v>
      </c>
      <c r="I1146" s="472">
        <f t="shared" si="87"/>
        <v>0</v>
      </c>
      <c r="J1146" s="468">
        <f t="shared" si="88"/>
        <v>0</v>
      </c>
      <c r="K1146" s="476">
        <f t="shared" si="89"/>
        <v>0</v>
      </c>
      <c r="L1146" s="348"/>
    </row>
    <row r="1147" s="455" customFormat="1" ht="19.95" customHeight="1" spans="1:12">
      <c r="A1147" s="455">
        <v>2200109</v>
      </c>
      <c r="B1147" s="469">
        <f t="shared" si="85"/>
        <v>7</v>
      </c>
      <c r="C1147" s="470" t="s">
        <v>920</v>
      </c>
      <c r="D1147" s="471">
        <v>0</v>
      </c>
      <c r="E1147" s="471">
        <v>0</v>
      </c>
      <c r="F1147" s="471">
        <v>0</v>
      </c>
      <c r="G1147" s="471">
        <v>0</v>
      </c>
      <c r="H1147" s="472">
        <f t="shared" si="86"/>
        <v>0</v>
      </c>
      <c r="I1147" s="472">
        <f t="shared" si="87"/>
        <v>0</v>
      </c>
      <c r="J1147" s="468">
        <f t="shared" si="88"/>
        <v>0</v>
      </c>
      <c r="K1147" s="476">
        <f t="shared" si="89"/>
        <v>0</v>
      </c>
      <c r="L1147" s="348"/>
    </row>
    <row r="1148" s="455" customFormat="1" ht="19.95" customHeight="1" spans="1:12">
      <c r="A1148" s="455">
        <v>2200112</v>
      </c>
      <c r="B1148" s="469">
        <f t="shared" si="85"/>
        <v>7</v>
      </c>
      <c r="C1148" s="470" t="s">
        <v>921</v>
      </c>
      <c r="D1148" s="471">
        <v>0</v>
      </c>
      <c r="E1148" s="471">
        <v>0</v>
      </c>
      <c r="F1148" s="471">
        <v>0</v>
      </c>
      <c r="G1148" s="471">
        <v>0</v>
      </c>
      <c r="H1148" s="472">
        <f t="shared" si="86"/>
        <v>0</v>
      </c>
      <c r="I1148" s="472">
        <f t="shared" si="87"/>
        <v>0</v>
      </c>
      <c r="J1148" s="468">
        <f t="shared" si="88"/>
        <v>0</v>
      </c>
      <c r="K1148" s="476">
        <f t="shared" si="89"/>
        <v>0</v>
      </c>
      <c r="L1148" s="348"/>
    </row>
    <row r="1149" s="455" customFormat="1" ht="19.95" customHeight="1" spans="1:12">
      <c r="A1149" s="455">
        <v>2200113</v>
      </c>
      <c r="B1149" s="469">
        <f t="shared" si="85"/>
        <v>7</v>
      </c>
      <c r="C1149" s="470" t="s">
        <v>922</v>
      </c>
      <c r="D1149" s="471">
        <v>0</v>
      </c>
      <c r="E1149" s="471">
        <v>0</v>
      </c>
      <c r="F1149" s="471">
        <v>0</v>
      </c>
      <c r="G1149" s="471">
        <v>0</v>
      </c>
      <c r="H1149" s="472">
        <f t="shared" si="86"/>
        <v>0</v>
      </c>
      <c r="I1149" s="472">
        <f t="shared" si="87"/>
        <v>0</v>
      </c>
      <c r="J1149" s="468">
        <f t="shared" si="88"/>
        <v>0</v>
      </c>
      <c r="K1149" s="476">
        <f t="shared" si="89"/>
        <v>0</v>
      </c>
      <c r="L1149" s="348"/>
    </row>
    <row r="1150" s="455" customFormat="1" ht="19.95" customHeight="1" spans="1:12">
      <c r="A1150" s="455">
        <v>2200114</v>
      </c>
      <c r="B1150" s="469">
        <f t="shared" si="85"/>
        <v>7</v>
      </c>
      <c r="C1150" s="470" t="s">
        <v>923</v>
      </c>
      <c r="D1150" s="471">
        <v>0</v>
      </c>
      <c r="E1150" s="471">
        <v>0</v>
      </c>
      <c r="F1150" s="471">
        <v>0</v>
      </c>
      <c r="G1150" s="471">
        <v>0</v>
      </c>
      <c r="H1150" s="472">
        <f t="shared" si="86"/>
        <v>0</v>
      </c>
      <c r="I1150" s="472">
        <f t="shared" si="87"/>
        <v>0</v>
      </c>
      <c r="J1150" s="468">
        <f t="shared" si="88"/>
        <v>0</v>
      </c>
      <c r="K1150" s="476">
        <f t="shared" si="89"/>
        <v>0</v>
      </c>
      <c r="L1150" s="348"/>
    </row>
    <row r="1151" s="455" customFormat="1" ht="19.95" customHeight="1" spans="1:12">
      <c r="A1151" s="455">
        <v>2200115</v>
      </c>
      <c r="B1151" s="469">
        <f t="shared" si="85"/>
        <v>7</v>
      </c>
      <c r="C1151" s="470" t="s">
        <v>924</v>
      </c>
      <c r="D1151" s="471">
        <v>0</v>
      </c>
      <c r="E1151" s="471">
        <v>0</v>
      </c>
      <c r="F1151" s="471">
        <v>0</v>
      </c>
      <c r="G1151" s="471">
        <v>0</v>
      </c>
      <c r="H1151" s="472">
        <f t="shared" si="86"/>
        <v>0</v>
      </c>
      <c r="I1151" s="472">
        <f t="shared" si="87"/>
        <v>0</v>
      </c>
      <c r="J1151" s="468">
        <f t="shared" si="88"/>
        <v>0</v>
      </c>
      <c r="K1151" s="476">
        <f t="shared" si="89"/>
        <v>0</v>
      </c>
      <c r="L1151" s="348"/>
    </row>
    <row r="1152" s="455" customFormat="1" ht="19.95" customHeight="1" spans="1:12">
      <c r="A1152" s="455">
        <v>2200116</v>
      </c>
      <c r="B1152" s="469">
        <f t="shared" si="85"/>
        <v>7</v>
      </c>
      <c r="C1152" s="470" t="s">
        <v>925</v>
      </c>
      <c r="D1152" s="471">
        <v>0</v>
      </c>
      <c r="E1152" s="471">
        <v>0</v>
      </c>
      <c r="F1152" s="471">
        <v>0</v>
      </c>
      <c r="G1152" s="471">
        <v>0</v>
      </c>
      <c r="H1152" s="472">
        <f t="shared" si="86"/>
        <v>0</v>
      </c>
      <c r="I1152" s="472">
        <f t="shared" si="87"/>
        <v>0</v>
      </c>
      <c r="J1152" s="468">
        <f t="shared" si="88"/>
        <v>0</v>
      </c>
      <c r="K1152" s="476">
        <f t="shared" si="89"/>
        <v>0</v>
      </c>
      <c r="L1152" s="348"/>
    </row>
    <row r="1153" s="455" customFormat="1" ht="19.95" customHeight="1" spans="1:12">
      <c r="A1153" s="455">
        <v>2200119</v>
      </c>
      <c r="B1153" s="469">
        <f t="shared" si="85"/>
        <v>7</v>
      </c>
      <c r="C1153" s="470" t="s">
        <v>926</v>
      </c>
      <c r="D1153" s="471">
        <v>0</v>
      </c>
      <c r="E1153" s="471">
        <v>0</v>
      </c>
      <c r="F1153" s="471">
        <v>0</v>
      </c>
      <c r="G1153" s="471">
        <v>0</v>
      </c>
      <c r="H1153" s="472">
        <f t="shared" si="86"/>
        <v>0</v>
      </c>
      <c r="I1153" s="472">
        <f t="shared" si="87"/>
        <v>0</v>
      </c>
      <c r="J1153" s="468">
        <f t="shared" si="88"/>
        <v>0</v>
      </c>
      <c r="K1153" s="476">
        <f t="shared" si="89"/>
        <v>0</v>
      </c>
      <c r="L1153" s="348"/>
    </row>
    <row r="1154" s="455" customFormat="1" ht="19.95" customHeight="1" spans="1:12">
      <c r="A1154" s="455">
        <v>2200120</v>
      </c>
      <c r="B1154" s="469">
        <f t="shared" si="85"/>
        <v>7</v>
      </c>
      <c r="C1154" s="470" t="s">
        <v>927</v>
      </c>
      <c r="D1154" s="471">
        <v>0</v>
      </c>
      <c r="E1154" s="471">
        <v>0</v>
      </c>
      <c r="F1154" s="471">
        <v>0</v>
      </c>
      <c r="G1154" s="471">
        <v>0</v>
      </c>
      <c r="H1154" s="472">
        <f t="shared" si="86"/>
        <v>0</v>
      </c>
      <c r="I1154" s="472">
        <f t="shared" si="87"/>
        <v>0</v>
      </c>
      <c r="J1154" s="468">
        <f t="shared" si="88"/>
        <v>0</v>
      </c>
      <c r="K1154" s="476">
        <f t="shared" si="89"/>
        <v>0</v>
      </c>
      <c r="L1154" s="348"/>
    </row>
    <row r="1155" s="455" customFormat="1" ht="19.95" customHeight="1" spans="1:12">
      <c r="A1155" s="455">
        <v>2200121</v>
      </c>
      <c r="B1155" s="469">
        <f t="shared" si="85"/>
        <v>7</v>
      </c>
      <c r="C1155" s="470" t="s">
        <v>928</v>
      </c>
      <c r="D1155" s="471">
        <v>0</v>
      </c>
      <c r="E1155" s="471">
        <v>0</v>
      </c>
      <c r="F1155" s="471">
        <v>0</v>
      </c>
      <c r="G1155" s="471">
        <v>0</v>
      </c>
      <c r="H1155" s="472">
        <f t="shared" si="86"/>
        <v>0</v>
      </c>
      <c r="I1155" s="472">
        <f t="shared" si="87"/>
        <v>0</v>
      </c>
      <c r="J1155" s="468">
        <f t="shared" si="88"/>
        <v>0</v>
      </c>
      <c r="K1155" s="476">
        <f t="shared" si="89"/>
        <v>0</v>
      </c>
      <c r="L1155" s="348"/>
    </row>
    <row r="1156" s="455" customFormat="1" ht="19.95" customHeight="1" spans="1:12">
      <c r="A1156" s="455">
        <v>2200122</v>
      </c>
      <c r="B1156" s="469">
        <f t="shared" si="85"/>
        <v>7</v>
      </c>
      <c r="C1156" s="470" t="s">
        <v>929</v>
      </c>
      <c r="D1156" s="471">
        <v>0</v>
      </c>
      <c r="E1156" s="471">
        <v>0</v>
      </c>
      <c r="F1156" s="471">
        <v>0</v>
      </c>
      <c r="G1156" s="471">
        <v>0</v>
      </c>
      <c r="H1156" s="472">
        <f t="shared" si="86"/>
        <v>0</v>
      </c>
      <c r="I1156" s="472">
        <f t="shared" si="87"/>
        <v>0</v>
      </c>
      <c r="J1156" s="468">
        <f t="shared" si="88"/>
        <v>0</v>
      </c>
      <c r="K1156" s="476">
        <f t="shared" si="89"/>
        <v>0</v>
      </c>
      <c r="L1156" s="348"/>
    </row>
    <row r="1157" s="455" customFormat="1" ht="19.95" customHeight="1" spans="1:12">
      <c r="A1157" s="455">
        <v>2200123</v>
      </c>
      <c r="B1157" s="469">
        <f t="shared" si="85"/>
        <v>7</v>
      </c>
      <c r="C1157" s="470" t="s">
        <v>930</v>
      </c>
      <c r="D1157" s="471">
        <v>0</v>
      </c>
      <c r="E1157" s="471">
        <v>0</v>
      </c>
      <c r="F1157" s="471">
        <v>0</v>
      </c>
      <c r="G1157" s="471">
        <v>0</v>
      </c>
      <c r="H1157" s="472">
        <f t="shared" si="86"/>
        <v>0</v>
      </c>
      <c r="I1157" s="472">
        <f t="shared" si="87"/>
        <v>0</v>
      </c>
      <c r="J1157" s="468">
        <f t="shared" si="88"/>
        <v>0</v>
      </c>
      <c r="K1157" s="476">
        <f t="shared" si="89"/>
        <v>0</v>
      </c>
      <c r="L1157" s="348"/>
    </row>
    <row r="1158" s="455" customFormat="1" ht="19.95" customHeight="1" spans="1:12">
      <c r="A1158" s="455">
        <v>2200124</v>
      </c>
      <c r="B1158" s="469">
        <f t="shared" ref="B1158:B1221" si="90">LEN(A1158)</f>
        <v>7</v>
      </c>
      <c r="C1158" s="470" t="s">
        <v>931</v>
      </c>
      <c r="D1158" s="471">
        <v>0</v>
      </c>
      <c r="E1158" s="471">
        <v>0</v>
      </c>
      <c r="F1158" s="471">
        <v>0</v>
      </c>
      <c r="G1158" s="471">
        <v>0</v>
      </c>
      <c r="H1158" s="472">
        <f t="shared" ref="H1158:H1221" si="91">IFERROR(G1158/E1158%,0)</f>
        <v>0</v>
      </c>
      <c r="I1158" s="472">
        <f t="shared" ref="I1158:I1221" si="92">IFERROR(G1158/F1158%,0)</f>
        <v>0</v>
      </c>
      <c r="J1158" s="468">
        <f t="shared" ref="J1158:J1221" si="93">IFERROR(G1158-D1158,0)</f>
        <v>0</v>
      </c>
      <c r="K1158" s="476">
        <f t="shared" ref="K1158:K1221" si="94">IFERROR(J1158/D1158*100%,0)</f>
        <v>0</v>
      </c>
      <c r="L1158" s="348"/>
    </row>
    <row r="1159" s="455" customFormat="1" ht="19.95" customHeight="1" spans="1:12">
      <c r="A1159" s="455">
        <v>2200125</v>
      </c>
      <c r="B1159" s="469">
        <f t="shared" si="90"/>
        <v>7</v>
      </c>
      <c r="C1159" s="470" t="s">
        <v>932</v>
      </c>
      <c r="D1159" s="471">
        <v>0</v>
      </c>
      <c r="E1159" s="471">
        <v>0</v>
      </c>
      <c r="F1159" s="471">
        <v>0</v>
      </c>
      <c r="G1159" s="471">
        <v>0</v>
      </c>
      <c r="H1159" s="472">
        <f t="shared" si="91"/>
        <v>0</v>
      </c>
      <c r="I1159" s="472">
        <f t="shared" si="92"/>
        <v>0</v>
      </c>
      <c r="J1159" s="468">
        <f t="shared" si="93"/>
        <v>0</v>
      </c>
      <c r="K1159" s="476">
        <f t="shared" si="94"/>
        <v>0</v>
      </c>
      <c r="L1159" s="348"/>
    </row>
    <row r="1160" s="455" customFormat="1" ht="19.95" customHeight="1" spans="1:12">
      <c r="A1160" s="455">
        <v>2200126</v>
      </c>
      <c r="B1160" s="469">
        <f t="shared" si="90"/>
        <v>7</v>
      </c>
      <c r="C1160" s="470" t="s">
        <v>933</v>
      </c>
      <c r="D1160" s="471">
        <v>0</v>
      </c>
      <c r="E1160" s="471">
        <v>0</v>
      </c>
      <c r="F1160" s="471">
        <v>0</v>
      </c>
      <c r="G1160" s="471">
        <v>0</v>
      </c>
      <c r="H1160" s="472">
        <f t="shared" si="91"/>
        <v>0</v>
      </c>
      <c r="I1160" s="472">
        <f t="shared" si="92"/>
        <v>0</v>
      </c>
      <c r="J1160" s="468">
        <f t="shared" si="93"/>
        <v>0</v>
      </c>
      <c r="K1160" s="476">
        <f t="shared" si="94"/>
        <v>0</v>
      </c>
      <c r="L1160" s="348"/>
    </row>
    <row r="1161" s="455" customFormat="1" ht="19.95" customHeight="1" spans="1:12">
      <c r="A1161" s="455">
        <v>2200127</v>
      </c>
      <c r="B1161" s="469">
        <f t="shared" si="90"/>
        <v>7</v>
      </c>
      <c r="C1161" s="470" t="s">
        <v>934</v>
      </c>
      <c r="D1161" s="471">
        <v>0</v>
      </c>
      <c r="E1161" s="471">
        <v>0</v>
      </c>
      <c r="F1161" s="471">
        <v>0</v>
      </c>
      <c r="G1161" s="471">
        <v>0</v>
      </c>
      <c r="H1161" s="472">
        <f t="shared" si="91"/>
        <v>0</v>
      </c>
      <c r="I1161" s="472">
        <f t="shared" si="92"/>
        <v>0</v>
      </c>
      <c r="J1161" s="468">
        <f t="shared" si="93"/>
        <v>0</v>
      </c>
      <c r="K1161" s="476">
        <f t="shared" si="94"/>
        <v>0</v>
      </c>
      <c r="L1161" s="348"/>
    </row>
    <row r="1162" s="455" customFormat="1" ht="19.95" customHeight="1" spans="1:12">
      <c r="A1162" s="455">
        <v>2200128</v>
      </c>
      <c r="B1162" s="469">
        <f t="shared" si="90"/>
        <v>7</v>
      </c>
      <c r="C1162" s="470" t="s">
        <v>935</v>
      </c>
      <c r="D1162" s="471">
        <v>0</v>
      </c>
      <c r="E1162" s="471">
        <v>0</v>
      </c>
      <c r="F1162" s="471">
        <v>0</v>
      </c>
      <c r="G1162" s="471">
        <v>0</v>
      </c>
      <c r="H1162" s="472">
        <f t="shared" si="91"/>
        <v>0</v>
      </c>
      <c r="I1162" s="472">
        <f t="shared" si="92"/>
        <v>0</v>
      </c>
      <c r="J1162" s="468">
        <f t="shared" si="93"/>
        <v>0</v>
      </c>
      <c r="K1162" s="476">
        <f t="shared" si="94"/>
        <v>0</v>
      </c>
      <c r="L1162" s="348"/>
    </row>
    <row r="1163" s="455" customFormat="1" ht="19.95" customHeight="1" spans="1:12">
      <c r="A1163" s="455">
        <v>2200129</v>
      </c>
      <c r="B1163" s="469">
        <f t="shared" si="90"/>
        <v>7</v>
      </c>
      <c r="C1163" s="470" t="s">
        <v>936</v>
      </c>
      <c r="D1163" s="471">
        <v>0</v>
      </c>
      <c r="E1163" s="471">
        <v>0</v>
      </c>
      <c r="F1163" s="471">
        <v>0</v>
      </c>
      <c r="G1163" s="471">
        <v>0</v>
      </c>
      <c r="H1163" s="472">
        <f t="shared" si="91"/>
        <v>0</v>
      </c>
      <c r="I1163" s="472">
        <f t="shared" si="92"/>
        <v>0</v>
      </c>
      <c r="J1163" s="468">
        <f t="shared" si="93"/>
        <v>0</v>
      </c>
      <c r="K1163" s="476">
        <f t="shared" si="94"/>
        <v>0</v>
      </c>
      <c r="L1163" s="348"/>
    </row>
    <row r="1164" s="455" customFormat="1" ht="19.95" customHeight="1" spans="1:12">
      <c r="A1164" s="455">
        <v>2200150</v>
      </c>
      <c r="B1164" s="469">
        <f t="shared" si="90"/>
        <v>7</v>
      </c>
      <c r="C1164" s="470" t="s">
        <v>63</v>
      </c>
      <c r="D1164" s="471">
        <v>0</v>
      </c>
      <c r="E1164" s="471">
        <v>0</v>
      </c>
      <c r="F1164" s="471">
        <v>0</v>
      </c>
      <c r="G1164" s="471">
        <v>0</v>
      </c>
      <c r="H1164" s="472">
        <f t="shared" si="91"/>
        <v>0</v>
      </c>
      <c r="I1164" s="472">
        <f t="shared" si="92"/>
        <v>0</v>
      </c>
      <c r="J1164" s="468">
        <f t="shared" si="93"/>
        <v>0</v>
      </c>
      <c r="K1164" s="476">
        <f t="shared" si="94"/>
        <v>0</v>
      </c>
      <c r="L1164" s="348"/>
    </row>
    <row r="1165" s="455" customFormat="1" ht="19.95" customHeight="1" spans="1:12">
      <c r="A1165" s="455">
        <v>2200199</v>
      </c>
      <c r="B1165" s="469">
        <f t="shared" si="90"/>
        <v>7</v>
      </c>
      <c r="C1165" s="470" t="s">
        <v>937</v>
      </c>
      <c r="D1165" s="471">
        <v>21</v>
      </c>
      <c r="E1165" s="471">
        <v>72.32</v>
      </c>
      <c r="F1165" s="471">
        <v>131</v>
      </c>
      <c r="G1165" s="471">
        <v>131</v>
      </c>
      <c r="H1165" s="472">
        <f t="shared" si="91"/>
        <v>181.139380530973</v>
      </c>
      <c r="I1165" s="472">
        <f t="shared" si="92"/>
        <v>100</v>
      </c>
      <c r="J1165" s="468">
        <f t="shared" si="93"/>
        <v>110</v>
      </c>
      <c r="K1165" s="476">
        <f t="shared" si="94"/>
        <v>5.23809523809524</v>
      </c>
      <c r="L1165" s="348"/>
    </row>
    <row r="1166" s="455" customFormat="1" ht="19.95" customHeight="1" spans="1:12">
      <c r="A1166" s="455">
        <v>22005</v>
      </c>
      <c r="B1166" s="469">
        <f t="shared" si="90"/>
        <v>5</v>
      </c>
      <c r="C1166" s="470" t="s">
        <v>938</v>
      </c>
      <c r="D1166" s="471">
        <v>248</v>
      </c>
      <c r="E1166" s="471">
        <v>145.9</v>
      </c>
      <c r="F1166" s="471">
        <v>193</v>
      </c>
      <c r="G1166" s="471">
        <v>193</v>
      </c>
      <c r="H1166" s="472">
        <f t="shared" si="91"/>
        <v>132.282385195339</v>
      </c>
      <c r="I1166" s="472">
        <f t="shared" si="92"/>
        <v>100</v>
      </c>
      <c r="J1166" s="468">
        <f t="shared" si="93"/>
        <v>-55</v>
      </c>
      <c r="K1166" s="476">
        <f t="shared" si="94"/>
        <v>-0.221774193548387</v>
      </c>
      <c r="L1166" s="348"/>
    </row>
    <row r="1167" s="455" customFormat="1" ht="19.95" customHeight="1" spans="1:12">
      <c r="A1167" s="455">
        <v>2200501</v>
      </c>
      <c r="B1167" s="469">
        <f t="shared" si="90"/>
        <v>7</v>
      </c>
      <c r="C1167" s="470" t="s">
        <v>54</v>
      </c>
      <c r="D1167" s="471">
        <v>30</v>
      </c>
      <c r="E1167" s="471">
        <v>0</v>
      </c>
      <c r="F1167" s="471">
        <v>0</v>
      </c>
      <c r="G1167" s="471">
        <v>0</v>
      </c>
      <c r="H1167" s="472">
        <f t="shared" si="91"/>
        <v>0</v>
      </c>
      <c r="I1167" s="472">
        <f t="shared" si="92"/>
        <v>0</v>
      </c>
      <c r="J1167" s="468">
        <f t="shared" si="93"/>
        <v>-30</v>
      </c>
      <c r="K1167" s="476">
        <f t="shared" si="94"/>
        <v>-1</v>
      </c>
      <c r="L1167" s="348"/>
    </row>
    <row r="1168" s="455" customFormat="1" ht="19.95" customHeight="1" spans="1:12">
      <c r="A1168" s="455">
        <v>2200502</v>
      </c>
      <c r="B1168" s="469">
        <f t="shared" si="90"/>
        <v>7</v>
      </c>
      <c r="C1168" s="470" t="s">
        <v>55</v>
      </c>
      <c r="D1168" s="471">
        <v>118</v>
      </c>
      <c r="E1168" s="471">
        <v>0</v>
      </c>
      <c r="F1168" s="471">
        <v>59</v>
      </c>
      <c r="G1168" s="471">
        <v>59</v>
      </c>
      <c r="H1168" s="472">
        <f t="shared" si="91"/>
        <v>0</v>
      </c>
      <c r="I1168" s="472">
        <f t="shared" si="92"/>
        <v>100</v>
      </c>
      <c r="J1168" s="468">
        <f t="shared" si="93"/>
        <v>-59</v>
      </c>
      <c r="K1168" s="476">
        <f t="shared" si="94"/>
        <v>-0.5</v>
      </c>
      <c r="L1168" s="348"/>
    </row>
    <row r="1169" s="455" customFormat="1" ht="19.95" customHeight="1" spans="1:12">
      <c r="A1169" s="455">
        <v>2200503</v>
      </c>
      <c r="B1169" s="469">
        <f t="shared" si="90"/>
        <v>7</v>
      </c>
      <c r="C1169" s="470" t="s">
        <v>56</v>
      </c>
      <c r="D1169" s="471">
        <v>0</v>
      </c>
      <c r="E1169" s="471">
        <v>0</v>
      </c>
      <c r="F1169" s="471">
        <v>0</v>
      </c>
      <c r="G1169" s="471">
        <v>0</v>
      </c>
      <c r="H1169" s="472">
        <f t="shared" si="91"/>
        <v>0</v>
      </c>
      <c r="I1169" s="472">
        <f t="shared" si="92"/>
        <v>0</v>
      </c>
      <c r="J1169" s="468">
        <f t="shared" si="93"/>
        <v>0</v>
      </c>
      <c r="K1169" s="476">
        <f t="shared" si="94"/>
        <v>0</v>
      </c>
      <c r="L1169" s="348"/>
    </row>
    <row r="1170" s="455" customFormat="1" ht="19.95" customHeight="1" spans="1:12">
      <c r="A1170" s="455">
        <v>2200504</v>
      </c>
      <c r="B1170" s="469">
        <f t="shared" si="90"/>
        <v>7</v>
      </c>
      <c r="C1170" s="470" t="s">
        <v>939</v>
      </c>
      <c r="D1170" s="471">
        <v>4</v>
      </c>
      <c r="E1170" s="471">
        <v>0</v>
      </c>
      <c r="F1170" s="471">
        <v>36</v>
      </c>
      <c r="G1170" s="471">
        <v>36</v>
      </c>
      <c r="H1170" s="472">
        <f t="shared" si="91"/>
        <v>0</v>
      </c>
      <c r="I1170" s="472">
        <f t="shared" si="92"/>
        <v>100</v>
      </c>
      <c r="J1170" s="468">
        <f t="shared" si="93"/>
        <v>32</v>
      </c>
      <c r="K1170" s="476">
        <f t="shared" si="94"/>
        <v>8</v>
      </c>
      <c r="L1170" s="348"/>
    </row>
    <row r="1171" s="455" customFormat="1" ht="19.95" customHeight="1" spans="1:12">
      <c r="A1171" s="455">
        <v>2200506</v>
      </c>
      <c r="B1171" s="469">
        <f t="shared" si="90"/>
        <v>7</v>
      </c>
      <c r="C1171" s="470" t="s">
        <v>940</v>
      </c>
      <c r="D1171" s="471">
        <v>0</v>
      </c>
      <c r="E1171" s="471">
        <v>0</v>
      </c>
      <c r="F1171" s="471">
        <v>0</v>
      </c>
      <c r="G1171" s="471">
        <v>0</v>
      </c>
      <c r="H1171" s="472">
        <f t="shared" si="91"/>
        <v>0</v>
      </c>
      <c r="I1171" s="472">
        <f t="shared" si="92"/>
        <v>0</v>
      </c>
      <c r="J1171" s="468">
        <f t="shared" si="93"/>
        <v>0</v>
      </c>
      <c r="K1171" s="476">
        <f t="shared" si="94"/>
        <v>0</v>
      </c>
      <c r="L1171" s="348"/>
    </row>
    <row r="1172" s="455" customFormat="1" ht="19.95" customHeight="1" spans="1:12">
      <c r="A1172" s="455">
        <v>2200507</v>
      </c>
      <c r="B1172" s="469">
        <f t="shared" si="90"/>
        <v>7</v>
      </c>
      <c r="C1172" s="470" t="s">
        <v>941</v>
      </c>
      <c r="D1172" s="471">
        <v>0</v>
      </c>
      <c r="E1172" s="471">
        <v>0</v>
      </c>
      <c r="F1172" s="471">
        <v>0</v>
      </c>
      <c r="G1172" s="471">
        <v>0</v>
      </c>
      <c r="H1172" s="472">
        <f t="shared" si="91"/>
        <v>0</v>
      </c>
      <c r="I1172" s="472">
        <f t="shared" si="92"/>
        <v>0</v>
      </c>
      <c r="J1172" s="468">
        <f t="shared" si="93"/>
        <v>0</v>
      </c>
      <c r="K1172" s="476">
        <f t="shared" si="94"/>
        <v>0</v>
      </c>
      <c r="L1172" s="348"/>
    </row>
    <row r="1173" s="455" customFormat="1" ht="19.95" customHeight="1" spans="1:12">
      <c r="A1173" s="455">
        <v>2200508</v>
      </c>
      <c r="B1173" s="469">
        <f t="shared" si="90"/>
        <v>7</v>
      </c>
      <c r="C1173" s="470" t="s">
        <v>942</v>
      </c>
      <c r="D1173" s="471">
        <v>0</v>
      </c>
      <c r="E1173" s="471">
        <v>0</v>
      </c>
      <c r="F1173" s="471">
        <v>0</v>
      </c>
      <c r="G1173" s="471">
        <v>0</v>
      </c>
      <c r="H1173" s="472">
        <f t="shared" si="91"/>
        <v>0</v>
      </c>
      <c r="I1173" s="472">
        <f t="shared" si="92"/>
        <v>0</v>
      </c>
      <c r="J1173" s="468">
        <f t="shared" si="93"/>
        <v>0</v>
      </c>
      <c r="K1173" s="476">
        <f t="shared" si="94"/>
        <v>0</v>
      </c>
      <c r="L1173" s="348"/>
    </row>
    <row r="1174" s="455" customFormat="1" ht="19.95" customHeight="1" spans="1:12">
      <c r="A1174" s="455">
        <v>2200509</v>
      </c>
      <c r="B1174" s="469">
        <f t="shared" si="90"/>
        <v>7</v>
      </c>
      <c r="C1174" s="470" t="s">
        <v>943</v>
      </c>
      <c r="D1174" s="471">
        <v>0</v>
      </c>
      <c r="E1174" s="471">
        <v>0</v>
      </c>
      <c r="F1174" s="471">
        <v>0</v>
      </c>
      <c r="G1174" s="471">
        <v>0</v>
      </c>
      <c r="H1174" s="472">
        <f t="shared" si="91"/>
        <v>0</v>
      </c>
      <c r="I1174" s="472">
        <f t="shared" si="92"/>
        <v>0</v>
      </c>
      <c r="J1174" s="468">
        <f t="shared" si="93"/>
        <v>0</v>
      </c>
      <c r="K1174" s="476">
        <f t="shared" si="94"/>
        <v>0</v>
      </c>
      <c r="L1174" s="348"/>
    </row>
    <row r="1175" s="455" customFormat="1" ht="19.95" customHeight="1" spans="1:12">
      <c r="A1175" s="455">
        <v>2200510</v>
      </c>
      <c r="B1175" s="469">
        <f t="shared" si="90"/>
        <v>7</v>
      </c>
      <c r="C1175" s="470" t="s">
        <v>944</v>
      </c>
      <c r="D1175" s="471">
        <v>0</v>
      </c>
      <c r="E1175" s="471">
        <v>0</v>
      </c>
      <c r="F1175" s="471">
        <v>0</v>
      </c>
      <c r="G1175" s="471">
        <v>0</v>
      </c>
      <c r="H1175" s="472">
        <f t="shared" si="91"/>
        <v>0</v>
      </c>
      <c r="I1175" s="472">
        <f t="shared" si="92"/>
        <v>0</v>
      </c>
      <c r="J1175" s="468">
        <f t="shared" si="93"/>
        <v>0</v>
      </c>
      <c r="K1175" s="476">
        <f t="shared" si="94"/>
        <v>0</v>
      </c>
      <c r="L1175" s="348"/>
    </row>
    <row r="1176" s="455" customFormat="1" ht="19.95" customHeight="1" spans="1:12">
      <c r="A1176" s="455">
        <v>2200511</v>
      </c>
      <c r="B1176" s="469">
        <f t="shared" si="90"/>
        <v>7</v>
      </c>
      <c r="C1176" s="470" t="s">
        <v>945</v>
      </c>
      <c r="D1176" s="471">
        <v>0</v>
      </c>
      <c r="E1176" s="471">
        <v>0</v>
      </c>
      <c r="F1176" s="471">
        <v>0</v>
      </c>
      <c r="G1176" s="471">
        <v>0</v>
      </c>
      <c r="H1176" s="472">
        <f t="shared" si="91"/>
        <v>0</v>
      </c>
      <c r="I1176" s="472">
        <f t="shared" si="92"/>
        <v>0</v>
      </c>
      <c r="J1176" s="468">
        <f t="shared" si="93"/>
        <v>0</v>
      </c>
      <c r="K1176" s="476">
        <f t="shared" si="94"/>
        <v>0</v>
      </c>
      <c r="L1176" s="348"/>
    </row>
    <row r="1177" s="455" customFormat="1" ht="19.95" customHeight="1" spans="1:12">
      <c r="A1177" s="455">
        <v>2200512</v>
      </c>
      <c r="B1177" s="469">
        <f t="shared" si="90"/>
        <v>7</v>
      </c>
      <c r="C1177" s="470" t="s">
        <v>946</v>
      </c>
      <c r="D1177" s="471">
        <v>0</v>
      </c>
      <c r="E1177" s="471">
        <v>0</v>
      </c>
      <c r="F1177" s="471">
        <v>0</v>
      </c>
      <c r="G1177" s="471">
        <v>0</v>
      </c>
      <c r="H1177" s="472">
        <f t="shared" si="91"/>
        <v>0</v>
      </c>
      <c r="I1177" s="472">
        <f t="shared" si="92"/>
        <v>0</v>
      </c>
      <c r="J1177" s="468">
        <f t="shared" si="93"/>
        <v>0</v>
      </c>
      <c r="K1177" s="476">
        <f t="shared" si="94"/>
        <v>0</v>
      </c>
      <c r="L1177" s="348"/>
    </row>
    <row r="1178" s="455" customFormat="1" ht="19.95" customHeight="1" spans="1:12">
      <c r="A1178" s="455">
        <v>2200513</v>
      </c>
      <c r="B1178" s="469">
        <f t="shared" si="90"/>
        <v>7</v>
      </c>
      <c r="C1178" s="470" t="s">
        <v>947</v>
      </c>
      <c r="D1178" s="471">
        <v>0</v>
      </c>
      <c r="E1178" s="471">
        <v>0</v>
      </c>
      <c r="F1178" s="471">
        <v>0</v>
      </c>
      <c r="G1178" s="471">
        <v>0</v>
      </c>
      <c r="H1178" s="472">
        <f t="shared" si="91"/>
        <v>0</v>
      </c>
      <c r="I1178" s="472">
        <f t="shared" si="92"/>
        <v>0</v>
      </c>
      <c r="J1178" s="468">
        <f t="shared" si="93"/>
        <v>0</v>
      </c>
      <c r="K1178" s="476">
        <f t="shared" si="94"/>
        <v>0</v>
      </c>
      <c r="L1178" s="348"/>
    </row>
    <row r="1179" s="455" customFormat="1" ht="19.95" customHeight="1" spans="1:12">
      <c r="A1179" s="455">
        <v>2200514</v>
      </c>
      <c r="B1179" s="469">
        <f t="shared" si="90"/>
        <v>7</v>
      </c>
      <c r="C1179" s="470" t="s">
        <v>948</v>
      </c>
      <c r="D1179" s="471">
        <v>0</v>
      </c>
      <c r="E1179" s="471">
        <v>0</v>
      </c>
      <c r="F1179" s="471">
        <v>0</v>
      </c>
      <c r="G1179" s="471">
        <v>0</v>
      </c>
      <c r="H1179" s="472">
        <f t="shared" si="91"/>
        <v>0</v>
      </c>
      <c r="I1179" s="472">
        <f t="shared" si="92"/>
        <v>0</v>
      </c>
      <c r="J1179" s="468">
        <f t="shared" si="93"/>
        <v>0</v>
      </c>
      <c r="K1179" s="476">
        <f t="shared" si="94"/>
        <v>0</v>
      </c>
      <c r="L1179" s="348"/>
    </row>
    <row r="1180" s="455" customFormat="1" ht="19.95" customHeight="1" spans="1:12">
      <c r="A1180" s="455">
        <v>2200599</v>
      </c>
      <c r="B1180" s="469">
        <f t="shared" si="90"/>
        <v>7</v>
      </c>
      <c r="C1180" s="470" t="s">
        <v>949</v>
      </c>
      <c r="D1180" s="471">
        <v>96</v>
      </c>
      <c r="E1180" s="471">
        <v>145.9</v>
      </c>
      <c r="F1180" s="471">
        <v>98</v>
      </c>
      <c r="G1180" s="471">
        <v>98</v>
      </c>
      <c r="H1180" s="472">
        <f t="shared" si="91"/>
        <v>67.1692940370117</v>
      </c>
      <c r="I1180" s="472">
        <f t="shared" si="92"/>
        <v>100</v>
      </c>
      <c r="J1180" s="468">
        <f t="shared" si="93"/>
        <v>2</v>
      </c>
      <c r="K1180" s="476">
        <f t="shared" si="94"/>
        <v>0.0208333333333333</v>
      </c>
      <c r="L1180" s="348"/>
    </row>
    <row r="1181" s="455" customFormat="1" ht="19.95" customHeight="1" spans="1:12">
      <c r="A1181" s="455">
        <v>22099</v>
      </c>
      <c r="B1181" s="469">
        <f t="shared" si="90"/>
        <v>5</v>
      </c>
      <c r="C1181" s="470" t="s">
        <v>950</v>
      </c>
      <c r="D1181" s="471">
        <v>0</v>
      </c>
      <c r="E1181" s="471">
        <v>0</v>
      </c>
      <c r="F1181" s="471">
        <v>0</v>
      </c>
      <c r="G1181" s="471">
        <v>0</v>
      </c>
      <c r="H1181" s="472">
        <f t="shared" si="91"/>
        <v>0</v>
      </c>
      <c r="I1181" s="472">
        <f t="shared" si="92"/>
        <v>0</v>
      </c>
      <c r="J1181" s="468">
        <f t="shared" si="93"/>
        <v>0</v>
      </c>
      <c r="K1181" s="476">
        <f t="shared" si="94"/>
        <v>0</v>
      </c>
      <c r="L1181" s="348"/>
    </row>
    <row r="1182" s="455" customFormat="1" ht="19.95" customHeight="1" spans="1:12">
      <c r="A1182" s="455">
        <v>2209999</v>
      </c>
      <c r="B1182" s="469">
        <f t="shared" si="90"/>
        <v>7</v>
      </c>
      <c r="C1182" s="470" t="s">
        <v>951</v>
      </c>
      <c r="D1182" s="471">
        <v>0</v>
      </c>
      <c r="E1182" s="471">
        <v>0</v>
      </c>
      <c r="F1182" s="471">
        <v>0</v>
      </c>
      <c r="G1182" s="471">
        <v>0</v>
      </c>
      <c r="H1182" s="472">
        <f t="shared" si="91"/>
        <v>0</v>
      </c>
      <c r="I1182" s="472">
        <f t="shared" si="92"/>
        <v>0</v>
      </c>
      <c r="J1182" s="468">
        <f t="shared" si="93"/>
        <v>0</v>
      </c>
      <c r="K1182" s="476">
        <f t="shared" si="94"/>
        <v>0</v>
      </c>
      <c r="L1182" s="348"/>
    </row>
    <row r="1183" s="455" customFormat="1" ht="19.95" customHeight="1" spans="1:12">
      <c r="A1183" s="455">
        <v>221</v>
      </c>
      <c r="B1183" s="469">
        <f t="shared" si="90"/>
        <v>3</v>
      </c>
      <c r="C1183" s="470" t="s">
        <v>952</v>
      </c>
      <c r="D1183" s="471">
        <v>9603</v>
      </c>
      <c r="E1183" s="471">
        <v>8069</v>
      </c>
      <c r="F1183" s="471">
        <v>7104</v>
      </c>
      <c r="G1183" s="471">
        <v>7104</v>
      </c>
      <c r="H1183" s="472">
        <f t="shared" si="91"/>
        <v>88.0406493989342</v>
      </c>
      <c r="I1183" s="472">
        <f t="shared" si="92"/>
        <v>100</v>
      </c>
      <c r="J1183" s="468">
        <f t="shared" si="93"/>
        <v>-2499</v>
      </c>
      <c r="K1183" s="476">
        <f t="shared" si="94"/>
        <v>-0.260231177756951</v>
      </c>
      <c r="L1183" s="348"/>
    </row>
    <row r="1184" s="455" customFormat="1" ht="19.95" customHeight="1" spans="1:12">
      <c r="A1184" s="455">
        <v>22101</v>
      </c>
      <c r="B1184" s="469">
        <f t="shared" si="90"/>
        <v>5</v>
      </c>
      <c r="C1184" s="470" t="s">
        <v>953</v>
      </c>
      <c r="D1184" s="471">
        <v>1599</v>
      </c>
      <c r="E1184" s="471">
        <v>0</v>
      </c>
      <c r="F1184" s="471">
        <v>359</v>
      </c>
      <c r="G1184" s="471">
        <v>359</v>
      </c>
      <c r="H1184" s="472">
        <f t="shared" si="91"/>
        <v>0</v>
      </c>
      <c r="I1184" s="472">
        <f t="shared" si="92"/>
        <v>100</v>
      </c>
      <c r="J1184" s="468">
        <f t="shared" si="93"/>
        <v>-1240</v>
      </c>
      <c r="K1184" s="476">
        <f t="shared" si="94"/>
        <v>-0.775484677923702</v>
      </c>
      <c r="L1184" s="348"/>
    </row>
    <row r="1185" s="455" customFormat="1" ht="19.95" customHeight="1" spans="1:12">
      <c r="A1185" s="455">
        <v>2210101</v>
      </c>
      <c r="B1185" s="469">
        <f t="shared" si="90"/>
        <v>7</v>
      </c>
      <c r="C1185" s="470" t="s">
        <v>954</v>
      </c>
      <c r="D1185" s="471">
        <v>0</v>
      </c>
      <c r="E1185" s="471">
        <v>0</v>
      </c>
      <c r="F1185" s="471">
        <v>0</v>
      </c>
      <c r="G1185" s="471">
        <v>0</v>
      </c>
      <c r="H1185" s="472">
        <f t="shared" si="91"/>
        <v>0</v>
      </c>
      <c r="I1185" s="472">
        <f t="shared" si="92"/>
        <v>0</v>
      </c>
      <c r="J1185" s="468">
        <f t="shared" si="93"/>
        <v>0</v>
      </c>
      <c r="K1185" s="476">
        <f t="shared" si="94"/>
        <v>0</v>
      </c>
      <c r="L1185" s="348"/>
    </row>
    <row r="1186" s="455" customFormat="1" ht="19.95" customHeight="1" spans="1:12">
      <c r="A1186" s="455">
        <v>2210102</v>
      </c>
      <c r="B1186" s="469">
        <f t="shared" si="90"/>
        <v>7</v>
      </c>
      <c r="C1186" s="470" t="s">
        <v>955</v>
      </c>
      <c r="D1186" s="471">
        <v>0</v>
      </c>
      <c r="E1186" s="471">
        <v>0</v>
      </c>
      <c r="F1186" s="471">
        <v>0</v>
      </c>
      <c r="G1186" s="471">
        <v>0</v>
      </c>
      <c r="H1186" s="472">
        <f t="shared" si="91"/>
        <v>0</v>
      </c>
      <c r="I1186" s="472">
        <f t="shared" si="92"/>
        <v>0</v>
      </c>
      <c r="J1186" s="468">
        <f t="shared" si="93"/>
        <v>0</v>
      </c>
      <c r="K1186" s="476">
        <f t="shared" si="94"/>
        <v>0</v>
      </c>
      <c r="L1186" s="348"/>
    </row>
    <row r="1187" s="455" customFormat="1" ht="19.95" customHeight="1" spans="1:12">
      <c r="A1187" s="455">
        <v>2210103</v>
      </c>
      <c r="B1187" s="469">
        <f t="shared" si="90"/>
        <v>7</v>
      </c>
      <c r="C1187" s="470" t="s">
        <v>956</v>
      </c>
      <c r="D1187" s="471">
        <v>0</v>
      </c>
      <c r="E1187" s="471">
        <v>0</v>
      </c>
      <c r="F1187" s="471">
        <v>0</v>
      </c>
      <c r="G1187" s="471">
        <v>0</v>
      </c>
      <c r="H1187" s="472">
        <f t="shared" si="91"/>
        <v>0</v>
      </c>
      <c r="I1187" s="472">
        <f t="shared" si="92"/>
        <v>0</v>
      </c>
      <c r="J1187" s="468">
        <f t="shared" si="93"/>
        <v>0</v>
      </c>
      <c r="K1187" s="476">
        <f t="shared" si="94"/>
        <v>0</v>
      </c>
      <c r="L1187" s="348"/>
    </row>
    <row r="1188" s="455" customFormat="1" ht="19.95" customHeight="1" spans="1:12">
      <c r="A1188" s="455">
        <v>2210104</v>
      </c>
      <c r="B1188" s="469">
        <f t="shared" si="90"/>
        <v>7</v>
      </c>
      <c r="C1188" s="470" t="s">
        <v>957</v>
      </c>
      <c r="D1188" s="471">
        <v>0</v>
      </c>
      <c r="E1188" s="471">
        <v>0</v>
      </c>
      <c r="F1188" s="471">
        <v>0</v>
      </c>
      <c r="G1188" s="471">
        <v>0</v>
      </c>
      <c r="H1188" s="472">
        <f t="shared" si="91"/>
        <v>0</v>
      </c>
      <c r="I1188" s="472">
        <f t="shared" si="92"/>
        <v>0</v>
      </c>
      <c r="J1188" s="468">
        <f t="shared" si="93"/>
        <v>0</v>
      </c>
      <c r="K1188" s="476">
        <f t="shared" si="94"/>
        <v>0</v>
      </c>
      <c r="L1188" s="348"/>
    </row>
    <row r="1189" s="455" customFormat="1" ht="19.95" customHeight="1" spans="1:12">
      <c r="A1189" s="455">
        <v>2210105</v>
      </c>
      <c r="B1189" s="469">
        <f t="shared" si="90"/>
        <v>7</v>
      </c>
      <c r="C1189" s="470" t="s">
        <v>958</v>
      </c>
      <c r="D1189" s="471">
        <v>20</v>
      </c>
      <c r="E1189" s="471">
        <v>0</v>
      </c>
      <c r="F1189" s="471">
        <v>9</v>
      </c>
      <c r="G1189" s="471">
        <v>9</v>
      </c>
      <c r="H1189" s="472">
        <f t="shared" si="91"/>
        <v>0</v>
      </c>
      <c r="I1189" s="472">
        <f t="shared" si="92"/>
        <v>100</v>
      </c>
      <c r="J1189" s="468">
        <f t="shared" si="93"/>
        <v>-11</v>
      </c>
      <c r="K1189" s="476">
        <f t="shared" si="94"/>
        <v>-0.55</v>
      </c>
      <c r="L1189" s="348"/>
    </row>
    <row r="1190" s="455" customFormat="1" ht="19.95" customHeight="1" spans="1:12">
      <c r="A1190" s="455">
        <v>2210106</v>
      </c>
      <c r="B1190" s="469">
        <f t="shared" si="90"/>
        <v>7</v>
      </c>
      <c r="C1190" s="470" t="s">
        <v>959</v>
      </c>
      <c r="D1190" s="471">
        <v>0</v>
      </c>
      <c r="E1190" s="471">
        <v>0</v>
      </c>
      <c r="F1190" s="471">
        <v>0</v>
      </c>
      <c r="G1190" s="471">
        <v>0</v>
      </c>
      <c r="H1190" s="472">
        <f t="shared" si="91"/>
        <v>0</v>
      </c>
      <c r="I1190" s="472">
        <f t="shared" si="92"/>
        <v>0</v>
      </c>
      <c r="J1190" s="468">
        <f t="shared" si="93"/>
        <v>0</v>
      </c>
      <c r="K1190" s="476">
        <f t="shared" si="94"/>
        <v>0</v>
      </c>
      <c r="L1190" s="348"/>
    </row>
    <row r="1191" s="455" customFormat="1" ht="19.95" customHeight="1" spans="1:12">
      <c r="A1191" s="455">
        <v>2210107</v>
      </c>
      <c r="B1191" s="469">
        <f t="shared" si="90"/>
        <v>7</v>
      </c>
      <c r="C1191" s="470" t="s">
        <v>960</v>
      </c>
      <c r="D1191" s="471">
        <v>0</v>
      </c>
      <c r="E1191" s="471">
        <v>0</v>
      </c>
      <c r="F1191" s="471">
        <v>0</v>
      </c>
      <c r="G1191" s="471">
        <v>0</v>
      </c>
      <c r="H1191" s="472">
        <f t="shared" si="91"/>
        <v>0</v>
      </c>
      <c r="I1191" s="472">
        <f t="shared" si="92"/>
        <v>0</v>
      </c>
      <c r="J1191" s="468">
        <f t="shared" si="93"/>
        <v>0</v>
      </c>
      <c r="K1191" s="476">
        <f t="shared" si="94"/>
        <v>0</v>
      </c>
      <c r="L1191" s="348"/>
    </row>
    <row r="1192" s="455" customFormat="1" ht="19.95" customHeight="1" spans="1:12">
      <c r="A1192" s="455">
        <v>2210108</v>
      </c>
      <c r="B1192" s="469">
        <f t="shared" si="90"/>
        <v>7</v>
      </c>
      <c r="C1192" s="470" t="s">
        <v>961</v>
      </c>
      <c r="D1192" s="471">
        <v>189</v>
      </c>
      <c r="E1192" s="471">
        <v>0</v>
      </c>
      <c r="F1192" s="471">
        <v>350</v>
      </c>
      <c r="G1192" s="471">
        <v>350</v>
      </c>
      <c r="H1192" s="472">
        <f t="shared" si="91"/>
        <v>0</v>
      </c>
      <c r="I1192" s="472">
        <f t="shared" si="92"/>
        <v>100</v>
      </c>
      <c r="J1192" s="468">
        <f t="shared" si="93"/>
        <v>161</v>
      </c>
      <c r="K1192" s="476">
        <f t="shared" si="94"/>
        <v>0.851851851851852</v>
      </c>
      <c r="L1192" s="348"/>
    </row>
    <row r="1193" s="455" customFormat="1" ht="19.95" customHeight="1" spans="1:12">
      <c r="A1193" s="455">
        <v>2210109</v>
      </c>
      <c r="B1193" s="469">
        <f t="shared" si="90"/>
        <v>7</v>
      </c>
      <c r="C1193" s="470" t="s">
        <v>962</v>
      </c>
      <c r="D1193" s="471">
        <v>1390</v>
      </c>
      <c r="E1193" s="471">
        <v>0</v>
      </c>
      <c r="F1193" s="471">
        <v>0</v>
      </c>
      <c r="G1193" s="471">
        <v>0</v>
      </c>
      <c r="H1193" s="472">
        <f t="shared" si="91"/>
        <v>0</v>
      </c>
      <c r="I1193" s="472">
        <f t="shared" si="92"/>
        <v>0</v>
      </c>
      <c r="J1193" s="468">
        <f t="shared" si="93"/>
        <v>-1390</v>
      </c>
      <c r="K1193" s="476">
        <f t="shared" si="94"/>
        <v>-1</v>
      </c>
      <c r="L1193" s="348"/>
    </row>
    <row r="1194" s="455" customFormat="1" ht="19.95" customHeight="1" spans="1:12">
      <c r="A1194" s="455">
        <v>2210199</v>
      </c>
      <c r="B1194" s="469">
        <f t="shared" si="90"/>
        <v>7</v>
      </c>
      <c r="C1194" s="470" t="s">
        <v>963</v>
      </c>
      <c r="D1194" s="471">
        <v>0</v>
      </c>
      <c r="E1194" s="471">
        <v>0</v>
      </c>
      <c r="F1194" s="471">
        <v>0</v>
      </c>
      <c r="G1194" s="471">
        <v>0</v>
      </c>
      <c r="H1194" s="472">
        <f t="shared" si="91"/>
        <v>0</v>
      </c>
      <c r="I1194" s="472">
        <f t="shared" si="92"/>
        <v>0</v>
      </c>
      <c r="J1194" s="468">
        <f t="shared" si="93"/>
        <v>0</v>
      </c>
      <c r="K1194" s="476">
        <f t="shared" si="94"/>
        <v>0</v>
      </c>
      <c r="L1194" s="348"/>
    </row>
    <row r="1195" s="455" customFormat="1" ht="19.95" customHeight="1" spans="1:12">
      <c r="A1195" s="455">
        <v>22102</v>
      </c>
      <c r="B1195" s="469">
        <f t="shared" si="90"/>
        <v>5</v>
      </c>
      <c r="C1195" s="470" t="s">
        <v>964</v>
      </c>
      <c r="D1195" s="471">
        <v>8004</v>
      </c>
      <c r="E1195" s="471">
        <v>8069</v>
      </c>
      <c r="F1195" s="471">
        <v>6745</v>
      </c>
      <c r="G1195" s="471">
        <v>6745</v>
      </c>
      <c r="H1195" s="472">
        <f>IFERROR(#REF!/E1195%,0)</f>
        <v>0</v>
      </c>
      <c r="I1195" s="472">
        <f>IFERROR(#REF!/F1195%,0)</f>
        <v>0</v>
      </c>
      <c r="J1195" s="468">
        <f>IFERROR(#REF!-D1195,0)</f>
        <v>0</v>
      </c>
      <c r="K1195" s="476">
        <f t="shared" si="94"/>
        <v>0</v>
      </c>
      <c r="L1195" s="348"/>
    </row>
    <row r="1196" s="455" customFormat="1" ht="19.95" customHeight="1" spans="1:12">
      <c r="A1196" s="455">
        <v>2210201</v>
      </c>
      <c r="B1196" s="469">
        <f t="shared" si="90"/>
        <v>7</v>
      </c>
      <c r="C1196" s="470" t="s">
        <v>965</v>
      </c>
      <c r="D1196" s="471">
        <v>8000</v>
      </c>
      <c r="E1196" s="471">
        <v>8069</v>
      </c>
      <c r="F1196" s="471">
        <v>6745</v>
      </c>
      <c r="G1196" s="471">
        <v>6745</v>
      </c>
      <c r="H1196" s="472">
        <f>IFERROR(G1195/E1196%,0)</f>
        <v>83.5915231131491</v>
      </c>
      <c r="I1196" s="472">
        <f>IFERROR(G1195/F1196%,0)</f>
        <v>100</v>
      </c>
      <c r="J1196" s="468">
        <f>IFERROR(G1195-D1196,0)</f>
        <v>-1255</v>
      </c>
      <c r="K1196" s="476">
        <f t="shared" si="94"/>
        <v>-0.156875</v>
      </c>
      <c r="L1196" s="348"/>
    </row>
    <row r="1197" s="455" customFormat="1" ht="19.95" customHeight="1" spans="1:12">
      <c r="A1197" s="455">
        <v>2210202</v>
      </c>
      <c r="B1197" s="469">
        <f t="shared" si="90"/>
        <v>7</v>
      </c>
      <c r="C1197" s="470" t="s">
        <v>966</v>
      </c>
      <c r="D1197" s="471">
        <v>0</v>
      </c>
      <c r="E1197" s="471">
        <v>0</v>
      </c>
      <c r="F1197" s="471"/>
      <c r="H1197" s="472">
        <f>IFERROR(G1196/E1197%,0)</f>
        <v>0</v>
      </c>
      <c r="I1197" s="472">
        <f>IFERROR(G1196/F1197%,0)</f>
        <v>0</v>
      </c>
      <c r="J1197" s="468">
        <f>IFERROR(G1196-D1197,0)</f>
        <v>6745</v>
      </c>
      <c r="K1197" s="476">
        <f t="shared" si="94"/>
        <v>0</v>
      </c>
      <c r="L1197" s="348"/>
    </row>
    <row r="1198" s="455" customFormat="1" ht="19.95" customHeight="1" spans="1:12">
      <c r="A1198" s="455">
        <v>2210203</v>
      </c>
      <c r="B1198" s="469">
        <f t="shared" si="90"/>
        <v>7</v>
      </c>
      <c r="C1198" s="470" t="s">
        <v>967</v>
      </c>
      <c r="D1198" s="471">
        <v>4</v>
      </c>
      <c r="E1198" s="471">
        <v>0</v>
      </c>
      <c r="F1198" s="471">
        <v>0</v>
      </c>
      <c r="G1198" s="471">
        <v>0</v>
      </c>
      <c r="H1198" s="472">
        <f t="shared" si="91"/>
        <v>0</v>
      </c>
      <c r="I1198" s="472">
        <f t="shared" si="92"/>
        <v>0</v>
      </c>
      <c r="J1198" s="468">
        <f t="shared" si="93"/>
        <v>-4</v>
      </c>
      <c r="K1198" s="476">
        <f t="shared" si="94"/>
        <v>-1</v>
      </c>
      <c r="L1198" s="348"/>
    </row>
    <row r="1199" s="455" customFormat="1" ht="19.95" customHeight="1" spans="1:12">
      <c r="A1199" s="455">
        <v>22103</v>
      </c>
      <c r="B1199" s="469">
        <f t="shared" si="90"/>
        <v>5</v>
      </c>
      <c r="C1199" s="470" t="s">
        <v>968</v>
      </c>
      <c r="D1199" s="471">
        <v>0</v>
      </c>
      <c r="E1199" s="471">
        <v>0</v>
      </c>
      <c r="F1199" s="471">
        <v>0</v>
      </c>
      <c r="G1199" s="471">
        <v>0</v>
      </c>
      <c r="H1199" s="472">
        <f t="shared" si="91"/>
        <v>0</v>
      </c>
      <c r="I1199" s="472">
        <f t="shared" si="92"/>
        <v>0</v>
      </c>
      <c r="J1199" s="468">
        <f t="shared" si="93"/>
        <v>0</v>
      </c>
      <c r="K1199" s="476">
        <f t="shared" si="94"/>
        <v>0</v>
      </c>
      <c r="L1199" s="348"/>
    </row>
    <row r="1200" s="455" customFormat="1" ht="19.95" customHeight="1" spans="1:12">
      <c r="A1200" s="455">
        <v>2210301</v>
      </c>
      <c r="B1200" s="469">
        <f t="shared" si="90"/>
        <v>7</v>
      </c>
      <c r="C1200" s="470" t="s">
        <v>969</v>
      </c>
      <c r="D1200" s="471">
        <v>0</v>
      </c>
      <c r="E1200" s="471">
        <v>0</v>
      </c>
      <c r="F1200" s="471"/>
      <c r="G1200" s="471"/>
      <c r="H1200" s="472">
        <f t="shared" si="91"/>
        <v>0</v>
      </c>
      <c r="I1200" s="472">
        <f t="shared" si="92"/>
        <v>0</v>
      </c>
      <c r="J1200" s="468">
        <f t="shared" si="93"/>
        <v>0</v>
      </c>
      <c r="K1200" s="476">
        <f t="shared" si="94"/>
        <v>0</v>
      </c>
      <c r="L1200" s="348"/>
    </row>
    <row r="1201" s="455" customFormat="1" ht="19.95" customHeight="1" spans="1:12">
      <c r="A1201" s="455">
        <v>2210302</v>
      </c>
      <c r="B1201" s="469">
        <f t="shared" si="90"/>
        <v>7</v>
      </c>
      <c r="C1201" s="470" t="s">
        <v>970</v>
      </c>
      <c r="D1201" s="471">
        <v>0</v>
      </c>
      <c r="E1201" s="471">
        <v>0</v>
      </c>
      <c r="F1201" s="471"/>
      <c r="G1201" s="471"/>
      <c r="H1201" s="472">
        <f t="shared" si="91"/>
        <v>0</v>
      </c>
      <c r="I1201" s="472">
        <f t="shared" si="92"/>
        <v>0</v>
      </c>
      <c r="J1201" s="468">
        <f t="shared" si="93"/>
        <v>0</v>
      </c>
      <c r="K1201" s="476">
        <f t="shared" si="94"/>
        <v>0</v>
      </c>
      <c r="L1201" s="348"/>
    </row>
    <row r="1202" s="455" customFormat="1" ht="19.95" customHeight="1" spans="1:12">
      <c r="A1202" s="455">
        <v>2210399</v>
      </c>
      <c r="B1202" s="469">
        <f t="shared" si="90"/>
        <v>7</v>
      </c>
      <c r="C1202" s="470" t="s">
        <v>971</v>
      </c>
      <c r="D1202" s="471">
        <v>0</v>
      </c>
      <c r="E1202" s="471">
        <v>0</v>
      </c>
      <c r="F1202" s="471"/>
      <c r="G1202" s="471"/>
      <c r="H1202" s="472">
        <f t="shared" si="91"/>
        <v>0</v>
      </c>
      <c r="I1202" s="472">
        <f t="shared" si="92"/>
        <v>0</v>
      </c>
      <c r="J1202" s="468">
        <f t="shared" si="93"/>
        <v>0</v>
      </c>
      <c r="K1202" s="476">
        <f t="shared" si="94"/>
        <v>0</v>
      </c>
      <c r="L1202" s="348"/>
    </row>
    <row r="1203" s="455" customFormat="1" ht="19.95" customHeight="1" spans="1:12">
      <c r="A1203" s="455">
        <v>222</v>
      </c>
      <c r="B1203" s="469">
        <f t="shared" si="90"/>
        <v>3</v>
      </c>
      <c r="C1203" s="470" t="s">
        <v>972</v>
      </c>
      <c r="D1203" s="471">
        <v>68</v>
      </c>
      <c r="E1203" s="471">
        <v>0</v>
      </c>
      <c r="F1203" s="471"/>
      <c r="G1203" s="471"/>
      <c r="H1203" s="472">
        <f t="shared" si="91"/>
        <v>0</v>
      </c>
      <c r="I1203" s="472">
        <f t="shared" si="92"/>
        <v>0</v>
      </c>
      <c r="J1203" s="468">
        <f t="shared" si="93"/>
        <v>-68</v>
      </c>
      <c r="K1203" s="476">
        <f t="shared" si="94"/>
        <v>-1</v>
      </c>
      <c r="L1203" s="348"/>
    </row>
    <row r="1204" s="455" customFormat="1" ht="19.95" customHeight="1" spans="1:12">
      <c r="A1204" s="455">
        <v>22201</v>
      </c>
      <c r="B1204" s="469">
        <f t="shared" si="90"/>
        <v>5</v>
      </c>
      <c r="C1204" s="470" t="s">
        <v>973</v>
      </c>
      <c r="D1204" s="471">
        <v>68</v>
      </c>
      <c r="E1204" s="471">
        <v>0</v>
      </c>
      <c r="F1204" s="471"/>
      <c r="G1204" s="471"/>
      <c r="H1204" s="472">
        <f t="shared" si="91"/>
        <v>0</v>
      </c>
      <c r="I1204" s="472">
        <f t="shared" si="92"/>
        <v>0</v>
      </c>
      <c r="J1204" s="468">
        <f t="shared" si="93"/>
        <v>-68</v>
      </c>
      <c r="K1204" s="476">
        <f t="shared" si="94"/>
        <v>-1</v>
      </c>
      <c r="L1204" s="348"/>
    </row>
    <row r="1205" s="455" customFormat="1" ht="19.95" customHeight="1" spans="1:12">
      <c r="A1205" s="455">
        <v>2220101</v>
      </c>
      <c r="B1205" s="469">
        <f t="shared" si="90"/>
        <v>7</v>
      </c>
      <c r="C1205" s="470" t="s">
        <v>54</v>
      </c>
      <c r="D1205" s="471">
        <v>0</v>
      </c>
      <c r="E1205" s="471">
        <v>0</v>
      </c>
      <c r="F1205" s="471"/>
      <c r="G1205" s="471"/>
      <c r="H1205" s="472">
        <f t="shared" si="91"/>
        <v>0</v>
      </c>
      <c r="I1205" s="472">
        <f t="shared" si="92"/>
        <v>0</v>
      </c>
      <c r="J1205" s="468">
        <f t="shared" si="93"/>
        <v>0</v>
      </c>
      <c r="K1205" s="476">
        <f t="shared" si="94"/>
        <v>0</v>
      </c>
      <c r="L1205" s="348"/>
    </row>
    <row r="1206" s="455" customFormat="1" ht="19.95" customHeight="1" spans="1:12">
      <c r="A1206" s="455">
        <v>2220102</v>
      </c>
      <c r="B1206" s="469">
        <f t="shared" si="90"/>
        <v>7</v>
      </c>
      <c r="C1206" s="470" t="s">
        <v>55</v>
      </c>
      <c r="D1206" s="471">
        <v>0</v>
      </c>
      <c r="E1206" s="471">
        <v>0</v>
      </c>
      <c r="F1206" s="471"/>
      <c r="G1206" s="471"/>
      <c r="H1206" s="472">
        <f t="shared" si="91"/>
        <v>0</v>
      </c>
      <c r="I1206" s="472">
        <f t="shared" si="92"/>
        <v>0</v>
      </c>
      <c r="J1206" s="468">
        <f t="shared" si="93"/>
        <v>0</v>
      </c>
      <c r="K1206" s="476">
        <f t="shared" si="94"/>
        <v>0</v>
      </c>
      <c r="L1206" s="348"/>
    </row>
    <row r="1207" s="455" customFormat="1" ht="19.95" customHeight="1" spans="1:12">
      <c r="A1207" s="455">
        <v>2220103</v>
      </c>
      <c r="B1207" s="469">
        <f t="shared" si="90"/>
        <v>7</v>
      </c>
      <c r="C1207" s="470" t="s">
        <v>56</v>
      </c>
      <c r="D1207" s="471">
        <v>0</v>
      </c>
      <c r="E1207" s="471">
        <v>0</v>
      </c>
      <c r="F1207" s="471"/>
      <c r="G1207" s="471"/>
      <c r="H1207" s="472">
        <f t="shared" si="91"/>
        <v>0</v>
      </c>
      <c r="I1207" s="472">
        <f t="shared" si="92"/>
        <v>0</v>
      </c>
      <c r="J1207" s="468">
        <f t="shared" si="93"/>
        <v>0</v>
      </c>
      <c r="K1207" s="476">
        <f t="shared" si="94"/>
        <v>0</v>
      </c>
      <c r="L1207" s="348"/>
    </row>
    <row r="1208" s="455" customFormat="1" ht="19.95" customHeight="1" spans="1:12">
      <c r="A1208" s="455">
        <v>2220104</v>
      </c>
      <c r="B1208" s="469">
        <f t="shared" si="90"/>
        <v>7</v>
      </c>
      <c r="C1208" s="470" t="s">
        <v>974</v>
      </c>
      <c r="D1208" s="471">
        <v>0</v>
      </c>
      <c r="E1208" s="471">
        <v>0</v>
      </c>
      <c r="F1208" s="471"/>
      <c r="G1208" s="471"/>
      <c r="H1208" s="472">
        <f t="shared" si="91"/>
        <v>0</v>
      </c>
      <c r="I1208" s="472">
        <f t="shared" si="92"/>
        <v>0</v>
      </c>
      <c r="J1208" s="468">
        <f t="shared" si="93"/>
        <v>0</v>
      </c>
      <c r="K1208" s="476">
        <f t="shared" si="94"/>
        <v>0</v>
      </c>
      <c r="L1208" s="348"/>
    </row>
    <row r="1209" s="455" customFormat="1" ht="19.95" customHeight="1" spans="1:12">
      <c r="A1209" s="455">
        <v>2220105</v>
      </c>
      <c r="B1209" s="469">
        <f t="shared" si="90"/>
        <v>7</v>
      </c>
      <c r="C1209" s="470" t="s">
        <v>975</v>
      </c>
      <c r="D1209" s="471">
        <v>0</v>
      </c>
      <c r="E1209" s="471">
        <v>0</v>
      </c>
      <c r="F1209" s="471"/>
      <c r="G1209" s="471"/>
      <c r="H1209" s="472">
        <f t="shared" si="91"/>
        <v>0</v>
      </c>
      <c r="I1209" s="472">
        <f t="shared" si="92"/>
        <v>0</v>
      </c>
      <c r="J1209" s="468">
        <f t="shared" si="93"/>
        <v>0</v>
      </c>
      <c r="K1209" s="476">
        <f t="shared" si="94"/>
        <v>0</v>
      </c>
      <c r="L1209" s="348"/>
    </row>
    <row r="1210" s="455" customFormat="1" ht="19.95" customHeight="1" spans="1:12">
      <c r="A1210" s="455">
        <v>2220106</v>
      </c>
      <c r="B1210" s="469">
        <f t="shared" si="90"/>
        <v>7</v>
      </c>
      <c r="C1210" s="470" t="s">
        <v>976</v>
      </c>
      <c r="D1210" s="471">
        <v>0</v>
      </c>
      <c r="E1210" s="471">
        <v>0</v>
      </c>
      <c r="F1210" s="471"/>
      <c r="G1210" s="471"/>
      <c r="H1210" s="472">
        <f t="shared" si="91"/>
        <v>0</v>
      </c>
      <c r="I1210" s="472">
        <f t="shared" si="92"/>
        <v>0</v>
      </c>
      <c r="J1210" s="468">
        <f t="shared" si="93"/>
        <v>0</v>
      </c>
      <c r="K1210" s="476">
        <f t="shared" si="94"/>
        <v>0</v>
      </c>
      <c r="L1210" s="348"/>
    </row>
    <row r="1211" s="455" customFormat="1" ht="19.95" customHeight="1" spans="1:12">
      <c r="A1211" s="455">
        <v>2220107</v>
      </c>
      <c r="B1211" s="469">
        <f t="shared" si="90"/>
        <v>7</v>
      </c>
      <c r="C1211" s="470" t="s">
        <v>977</v>
      </c>
      <c r="D1211" s="471">
        <v>0</v>
      </c>
      <c r="E1211" s="471">
        <v>0</v>
      </c>
      <c r="F1211" s="471"/>
      <c r="G1211" s="471"/>
      <c r="H1211" s="472">
        <f t="shared" si="91"/>
        <v>0</v>
      </c>
      <c r="I1211" s="472">
        <f t="shared" si="92"/>
        <v>0</v>
      </c>
      <c r="J1211" s="468">
        <f t="shared" si="93"/>
        <v>0</v>
      </c>
      <c r="K1211" s="476">
        <f t="shared" si="94"/>
        <v>0</v>
      </c>
      <c r="L1211" s="348"/>
    </row>
    <row r="1212" s="455" customFormat="1" ht="19.95" customHeight="1" spans="1:12">
      <c r="A1212" s="455">
        <v>2220112</v>
      </c>
      <c r="B1212" s="469">
        <f t="shared" si="90"/>
        <v>7</v>
      </c>
      <c r="C1212" s="470" t="s">
        <v>978</v>
      </c>
      <c r="D1212" s="471">
        <v>0</v>
      </c>
      <c r="E1212" s="471">
        <v>0</v>
      </c>
      <c r="F1212" s="471"/>
      <c r="G1212" s="471"/>
      <c r="H1212" s="472">
        <f t="shared" si="91"/>
        <v>0</v>
      </c>
      <c r="I1212" s="472">
        <f t="shared" si="92"/>
        <v>0</v>
      </c>
      <c r="J1212" s="468">
        <f t="shared" si="93"/>
        <v>0</v>
      </c>
      <c r="K1212" s="476">
        <f t="shared" si="94"/>
        <v>0</v>
      </c>
      <c r="L1212" s="348"/>
    </row>
    <row r="1213" s="455" customFormat="1" ht="19.95" customHeight="1" spans="1:12">
      <c r="A1213" s="455">
        <v>2220113</v>
      </c>
      <c r="B1213" s="469">
        <f t="shared" si="90"/>
        <v>7</v>
      </c>
      <c r="C1213" s="470" t="s">
        <v>979</v>
      </c>
      <c r="D1213" s="471">
        <v>0</v>
      </c>
      <c r="E1213" s="471">
        <v>0</v>
      </c>
      <c r="F1213" s="471"/>
      <c r="G1213" s="471"/>
      <c r="H1213" s="472">
        <f t="shared" si="91"/>
        <v>0</v>
      </c>
      <c r="I1213" s="472">
        <f t="shared" si="92"/>
        <v>0</v>
      </c>
      <c r="J1213" s="468">
        <f t="shared" si="93"/>
        <v>0</v>
      </c>
      <c r="K1213" s="476">
        <f t="shared" si="94"/>
        <v>0</v>
      </c>
      <c r="L1213" s="348"/>
    </row>
    <row r="1214" s="455" customFormat="1" ht="19.95" customHeight="1" spans="1:12">
      <c r="A1214" s="455">
        <v>2220114</v>
      </c>
      <c r="B1214" s="469">
        <f t="shared" si="90"/>
        <v>7</v>
      </c>
      <c r="C1214" s="470" t="s">
        <v>980</v>
      </c>
      <c r="D1214" s="471">
        <v>0</v>
      </c>
      <c r="E1214" s="471">
        <v>0</v>
      </c>
      <c r="F1214" s="471"/>
      <c r="G1214" s="471"/>
      <c r="H1214" s="472">
        <f t="shared" si="91"/>
        <v>0</v>
      </c>
      <c r="I1214" s="472">
        <f t="shared" si="92"/>
        <v>0</v>
      </c>
      <c r="J1214" s="468">
        <f t="shared" si="93"/>
        <v>0</v>
      </c>
      <c r="K1214" s="476">
        <f t="shared" si="94"/>
        <v>0</v>
      </c>
      <c r="L1214" s="348"/>
    </row>
    <row r="1215" s="455" customFormat="1" ht="19.95" customHeight="1" spans="1:12">
      <c r="A1215" s="455">
        <v>2220115</v>
      </c>
      <c r="B1215" s="469">
        <f t="shared" si="90"/>
        <v>7</v>
      </c>
      <c r="C1215" s="470" t="s">
        <v>981</v>
      </c>
      <c r="D1215" s="471">
        <v>68</v>
      </c>
      <c r="E1215" s="471">
        <v>0</v>
      </c>
      <c r="F1215" s="471"/>
      <c r="G1215" s="471"/>
      <c r="H1215" s="472">
        <f t="shared" si="91"/>
        <v>0</v>
      </c>
      <c r="I1215" s="472">
        <f t="shared" si="92"/>
        <v>0</v>
      </c>
      <c r="J1215" s="468">
        <f t="shared" si="93"/>
        <v>-68</v>
      </c>
      <c r="K1215" s="476">
        <f t="shared" si="94"/>
        <v>-1</v>
      </c>
      <c r="L1215" s="348"/>
    </row>
    <row r="1216" s="455" customFormat="1" ht="19.95" customHeight="1" spans="1:12">
      <c r="A1216" s="455">
        <v>2220118</v>
      </c>
      <c r="B1216" s="469">
        <f t="shared" si="90"/>
        <v>7</v>
      </c>
      <c r="C1216" s="470" t="s">
        <v>982</v>
      </c>
      <c r="D1216" s="471">
        <v>0</v>
      </c>
      <c r="E1216" s="471">
        <v>0</v>
      </c>
      <c r="F1216" s="471"/>
      <c r="G1216" s="471"/>
      <c r="H1216" s="472">
        <f t="shared" si="91"/>
        <v>0</v>
      </c>
      <c r="I1216" s="472">
        <f t="shared" si="92"/>
        <v>0</v>
      </c>
      <c r="J1216" s="468">
        <f t="shared" si="93"/>
        <v>0</v>
      </c>
      <c r="K1216" s="476">
        <f t="shared" si="94"/>
        <v>0</v>
      </c>
      <c r="L1216" s="348"/>
    </row>
    <row r="1217" s="455" customFormat="1" ht="19.95" customHeight="1" spans="1:12">
      <c r="A1217" s="455">
        <v>2220119</v>
      </c>
      <c r="B1217" s="469">
        <f t="shared" si="90"/>
        <v>7</v>
      </c>
      <c r="C1217" s="470" t="s">
        <v>983</v>
      </c>
      <c r="D1217" s="471">
        <v>0</v>
      </c>
      <c r="E1217" s="471">
        <v>0</v>
      </c>
      <c r="F1217" s="471"/>
      <c r="G1217" s="471"/>
      <c r="H1217" s="472">
        <f t="shared" si="91"/>
        <v>0</v>
      </c>
      <c r="I1217" s="472">
        <f t="shared" si="92"/>
        <v>0</v>
      </c>
      <c r="J1217" s="468">
        <f t="shared" si="93"/>
        <v>0</v>
      </c>
      <c r="K1217" s="476">
        <f t="shared" si="94"/>
        <v>0</v>
      </c>
      <c r="L1217" s="348"/>
    </row>
    <row r="1218" s="455" customFormat="1" ht="19.95" customHeight="1" spans="1:12">
      <c r="A1218" s="455">
        <v>2220120</v>
      </c>
      <c r="B1218" s="469">
        <f t="shared" si="90"/>
        <v>7</v>
      </c>
      <c r="C1218" s="470" t="s">
        <v>984</v>
      </c>
      <c r="D1218" s="471">
        <v>0</v>
      </c>
      <c r="E1218" s="471">
        <v>0</v>
      </c>
      <c r="F1218" s="471"/>
      <c r="G1218" s="471"/>
      <c r="H1218" s="472">
        <f t="shared" si="91"/>
        <v>0</v>
      </c>
      <c r="I1218" s="472">
        <f t="shared" si="92"/>
        <v>0</v>
      </c>
      <c r="J1218" s="468">
        <f t="shared" si="93"/>
        <v>0</v>
      </c>
      <c r="K1218" s="476">
        <f t="shared" si="94"/>
        <v>0</v>
      </c>
      <c r="L1218" s="348"/>
    </row>
    <row r="1219" s="455" customFormat="1" ht="19.95" customHeight="1" spans="1:12">
      <c r="A1219" s="455">
        <v>2220121</v>
      </c>
      <c r="B1219" s="469">
        <f t="shared" si="90"/>
        <v>7</v>
      </c>
      <c r="C1219" s="470" t="s">
        <v>985</v>
      </c>
      <c r="D1219" s="471">
        <v>0</v>
      </c>
      <c r="E1219" s="471">
        <v>0</v>
      </c>
      <c r="F1219" s="471"/>
      <c r="G1219" s="471"/>
      <c r="H1219" s="472">
        <f t="shared" si="91"/>
        <v>0</v>
      </c>
      <c r="I1219" s="472">
        <f t="shared" si="92"/>
        <v>0</v>
      </c>
      <c r="J1219" s="468">
        <f t="shared" si="93"/>
        <v>0</v>
      </c>
      <c r="K1219" s="476">
        <f t="shared" si="94"/>
        <v>0</v>
      </c>
      <c r="L1219" s="348"/>
    </row>
    <row r="1220" s="455" customFormat="1" ht="19.95" customHeight="1" spans="1:12">
      <c r="A1220" s="455">
        <v>2220150</v>
      </c>
      <c r="B1220" s="469">
        <f t="shared" si="90"/>
        <v>7</v>
      </c>
      <c r="C1220" s="470" t="s">
        <v>63</v>
      </c>
      <c r="D1220" s="471">
        <v>0</v>
      </c>
      <c r="E1220" s="471">
        <v>0</v>
      </c>
      <c r="F1220" s="471"/>
      <c r="G1220" s="471"/>
      <c r="H1220" s="472">
        <f t="shared" si="91"/>
        <v>0</v>
      </c>
      <c r="I1220" s="472">
        <f t="shared" si="92"/>
        <v>0</v>
      </c>
      <c r="J1220" s="468">
        <f t="shared" si="93"/>
        <v>0</v>
      </c>
      <c r="K1220" s="476">
        <f t="shared" si="94"/>
        <v>0</v>
      </c>
      <c r="L1220" s="348"/>
    </row>
    <row r="1221" s="455" customFormat="1" ht="19.95" customHeight="1" spans="1:12">
      <c r="A1221" s="455">
        <v>2220199</v>
      </c>
      <c r="B1221" s="469">
        <f t="shared" si="90"/>
        <v>7</v>
      </c>
      <c r="C1221" s="470" t="s">
        <v>986</v>
      </c>
      <c r="D1221" s="471">
        <v>0</v>
      </c>
      <c r="E1221" s="471">
        <v>0</v>
      </c>
      <c r="F1221" s="471"/>
      <c r="G1221" s="471"/>
      <c r="H1221" s="472">
        <f t="shared" si="91"/>
        <v>0</v>
      </c>
      <c r="I1221" s="472">
        <f t="shared" si="92"/>
        <v>0</v>
      </c>
      <c r="J1221" s="468">
        <f t="shared" si="93"/>
        <v>0</v>
      </c>
      <c r="K1221" s="476">
        <f t="shared" si="94"/>
        <v>0</v>
      </c>
      <c r="L1221" s="348"/>
    </row>
    <row r="1222" s="455" customFormat="1" ht="19.95" customHeight="1" spans="1:12">
      <c r="A1222" s="455">
        <v>22203</v>
      </c>
      <c r="B1222" s="469">
        <f t="shared" ref="B1222:B1285" si="95">LEN(A1222)</f>
        <v>5</v>
      </c>
      <c r="C1222" s="470" t="s">
        <v>987</v>
      </c>
      <c r="D1222" s="471">
        <v>0</v>
      </c>
      <c r="E1222" s="471">
        <v>0</v>
      </c>
      <c r="F1222" s="471"/>
      <c r="G1222" s="471"/>
      <c r="H1222" s="472">
        <f t="shared" ref="H1222:H1285" si="96">IFERROR(G1222/E1222%,0)</f>
        <v>0</v>
      </c>
      <c r="I1222" s="472">
        <f t="shared" ref="I1222:I1285" si="97">IFERROR(G1222/F1222%,0)</f>
        <v>0</v>
      </c>
      <c r="J1222" s="468">
        <f t="shared" ref="J1222:J1285" si="98">IFERROR(G1222-D1222,0)</f>
        <v>0</v>
      </c>
      <c r="K1222" s="476">
        <f t="shared" ref="K1222:K1285" si="99">IFERROR(J1222/D1222*100%,0)</f>
        <v>0</v>
      </c>
      <c r="L1222" s="348"/>
    </row>
    <row r="1223" s="455" customFormat="1" ht="19.95" customHeight="1" spans="1:12">
      <c r="A1223" s="455">
        <v>2220301</v>
      </c>
      <c r="B1223" s="469">
        <f t="shared" si="95"/>
        <v>7</v>
      </c>
      <c r="C1223" s="470" t="s">
        <v>988</v>
      </c>
      <c r="D1223" s="471">
        <v>0</v>
      </c>
      <c r="E1223" s="471">
        <v>0</v>
      </c>
      <c r="F1223" s="471"/>
      <c r="G1223" s="471"/>
      <c r="H1223" s="472">
        <f t="shared" si="96"/>
        <v>0</v>
      </c>
      <c r="I1223" s="472">
        <f t="shared" si="97"/>
        <v>0</v>
      </c>
      <c r="J1223" s="468">
        <f t="shared" si="98"/>
        <v>0</v>
      </c>
      <c r="K1223" s="476">
        <f t="shared" si="99"/>
        <v>0</v>
      </c>
      <c r="L1223" s="348"/>
    </row>
    <row r="1224" s="455" customFormat="1" ht="19.95" customHeight="1" spans="1:12">
      <c r="A1224" s="455">
        <v>2220303</v>
      </c>
      <c r="B1224" s="469">
        <f t="shared" si="95"/>
        <v>7</v>
      </c>
      <c r="C1224" s="470" t="s">
        <v>989</v>
      </c>
      <c r="D1224" s="471">
        <v>0</v>
      </c>
      <c r="E1224" s="471">
        <v>0</v>
      </c>
      <c r="F1224" s="471"/>
      <c r="G1224" s="471"/>
      <c r="H1224" s="472">
        <f t="shared" si="96"/>
        <v>0</v>
      </c>
      <c r="I1224" s="472">
        <f t="shared" si="97"/>
        <v>0</v>
      </c>
      <c r="J1224" s="468">
        <f t="shared" si="98"/>
        <v>0</v>
      </c>
      <c r="K1224" s="476">
        <f t="shared" si="99"/>
        <v>0</v>
      </c>
      <c r="L1224" s="348"/>
    </row>
    <row r="1225" s="455" customFormat="1" ht="19.95" customHeight="1" spans="1:12">
      <c r="A1225" s="455">
        <v>2220304</v>
      </c>
      <c r="B1225" s="469">
        <f t="shared" si="95"/>
        <v>7</v>
      </c>
      <c r="C1225" s="470" t="s">
        <v>990</v>
      </c>
      <c r="D1225" s="471">
        <v>0</v>
      </c>
      <c r="E1225" s="471">
        <v>0</v>
      </c>
      <c r="F1225" s="471"/>
      <c r="G1225" s="471"/>
      <c r="H1225" s="472">
        <f t="shared" si="96"/>
        <v>0</v>
      </c>
      <c r="I1225" s="472">
        <f t="shared" si="97"/>
        <v>0</v>
      </c>
      <c r="J1225" s="468">
        <f t="shared" si="98"/>
        <v>0</v>
      </c>
      <c r="K1225" s="476">
        <f t="shared" si="99"/>
        <v>0</v>
      </c>
      <c r="L1225" s="348"/>
    </row>
    <row r="1226" s="455" customFormat="1" ht="19.95" customHeight="1" spans="1:12">
      <c r="A1226" s="455">
        <v>2220305</v>
      </c>
      <c r="B1226" s="469">
        <f t="shared" si="95"/>
        <v>7</v>
      </c>
      <c r="C1226" s="470" t="s">
        <v>991</v>
      </c>
      <c r="D1226" s="471">
        <v>0</v>
      </c>
      <c r="E1226" s="471">
        <v>0</v>
      </c>
      <c r="F1226" s="471"/>
      <c r="G1226" s="471"/>
      <c r="H1226" s="472">
        <f t="shared" si="96"/>
        <v>0</v>
      </c>
      <c r="I1226" s="472">
        <f t="shared" si="97"/>
        <v>0</v>
      </c>
      <c r="J1226" s="468">
        <f t="shared" si="98"/>
        <v>0</v>
      </c>
      <c r="K1226" s="476">
        <f t="shared" si="99"/>
        <v>0</v>
      </c>
      <c r="L1226" s="348"/>
    </row>
    <row r="1227" s="455" customFormat="1" ht="19.95" customHeight="1" spans="1:12">
      <c r="A1227" s="455">
        <v>2220399</v>
      </c>
      <c r="B1227" s="469">
        <f t="shared" si="95"/>
        <v>7</v>
      </c>
      <c r="C1227" s="470" t="s">
        <v>992</v>
      </c>
      <c r="D1227" s="471">
        <v>0</v>
      </c>
      <c r="E1227" s="471">
        <v>0</v>
      </c>
      <c r="F1227" s="471"/>
      <c r="G1227" s="471"/>
      <c r="H1227" s="472">
        <f t="shared" si="96"/>
        <v>0</v>
      </c>
      <c r="I1227" s="472">
        <f t="shared" si="97"/>
        <v>0</v>
      </c>
      <c r="J1227" s="468">
        <f t="shared" si="98"/>
        <v>0</v>
      </c>
      <c r="K1227" s="476">
        <f t="shared" si="99"/>
        <v>0</v>
      </c>
      <c r="L1227" s="348"/>
    </row>
    <row r="1228" s="455" customFormat="1" ht="19.95" customHeight="1" spans="1:12">
      <c r="A1228" s="455">
        <v>22204</v>
      </c>
      <c r="B1228" s="469">
        <f t="shared" si="95"/>
        <v>5</v>
      </c>
      <c r="C1228" s="470" t="s">
        <v>993</v>
      </c>
      <c r="D1228" s="471">
        <v>0</v>
      </c>
      <c r="E1228" s="471">
        <v>0</v>
      </c>
      <c r="F1228" s="471"/>
      <c r="G1228" s="471"/>
      <c r="H1228" s="472">
        <f t="shared" si="96"/>
        <v>0</v>
      </c>
      <c r="I1228" s="472">
        <f t="shared" si="97"/>
        <v>0</v>
      </c>
      <c r="J1228" s="468">
        <f t="shared" si="98"/>
        <v>0</v>
      </c>
      <c r="K1228" s="476">
        <f t="shared" si="99"/>
        <v>0</v>
      </c>
      <c r="L1228" s="348"/>
    </row>
    <row r="1229" s="455" customFormat="1" ht="19.95" customHeight="1" spans="1:12">
      <c r="A1229" s="455">
        <v>2220401</v>
      </c>
      <c r="B1229" s="469">
        <f t="shared" si="95"/>
        <v>7</v>
      </c>
      <c r="C1229" s="470" t="s">
        <v>994</v>
      </c>
      <c r="D1229" s="471">
        <v>0</v>
      </c>
      <c r="E1229" s="471">
        <v>0</v>
      </c>
      <c r="F1229" s="471"/>
      <c r="G1229" s="471"/>
      <c r="H1229" s="472">
        <f t="shared" si="96"/>
        <v>0</v>
      </c>
      <c r="I1229" s="472">
        <f t="shared" si="97"/>
        <v>0</v>
      </c>
      <c r="J1229" s="468">
        <f t="shared" si="98"/>
        <v>0</v>
      </c>
      <c r="K1229" s="476">
        <f t="shared" si="99"/>
        <v>0</v>
      </c>
      <c r="L1229" s="348"/>
    </row>
    <row r="1230" s="455" customFormat="1" ht="19.95" customHeight="1" spans="1:12">
      <c r="A1230" s="455">
        <v>2220402</v>
      </c>
      <c r="B1230" s="469">
        <f t="shared" si="95"/>
        <v>7</v>
      </c>
      <c r="C1230" s="470" t="s">
        <v>995</v>
      </c>
      <c r="D1230" s="471">
        <v>0</v>
      </c>
      <c r="E1230" s="471">
        <v>0</v>
      </c>
      <c r="F1230" s="471"/>
      <c r="G1230" s="471"/>
      <c r="H1230" s="472">
        <f t="shared" si="96"/>
        <v>0</v>
      </c>
      <c r="I1230" s="472">
        <f t="shared" si="97"/>
        <v>0</v>
      </c>
      <c r="J1230" s="468">
        <f t="shared" si="98"/>
        <v>0</v>
      </c>
      <c r="K1230" s="476">
        <f t="shared" si="99"/>
        <v>0</v>
      </c>
      <c r="L1230" s="348"/>
    </row>
    <row r="1231" s="455" customFormat="1" ht="19.95" customHeight="1" spans="1:12">
      <c r="A1231" s="455">
        <v>2220403</v>
      </c>
      <c r="B1231" s="469">
        <f t="shared" si="95"/>
        <v>7</v>
      </c>
      <c r="C1231" s="470" t="s">
        <v>996</v>
      </c>
      <c r="D1231" s="471">
        <v>0</v>
      </c>
      <c r="E1231" s="471">
        <v>0</v>
      </c>
      <c r="F1231" s="471"/>
      <c r="G1231" s="471"/>
      <c r="H1231" s="472">
        <f t="shared" si="96"/>
        <v>0</v>
      </c>
      <c r="I1231" s="472">
        <f t="shared" si="97"/>
        <v>0</v>
      </c>
      <c r="J1231" s="468">
        <f t="shared" si="98"/>
        <v>0</v>
      </c>
      <c r="K1231" s="476">
        <f t="shared" si="99"/>
        <v>0</v>
      </c>
      <c r="L1231" s="348"/>
    </row>
    <row r="1232" s="455" customFormat="1" ht="19.95" customHeight="1" spans="1:12">
      <c r="A1232" s="455">
        <v>2220404</v>
      </c>
      <c r="B1232" s="469">
        <f t="shared" si="95"/>
        <v>7</v>
      </c>
      <c r="C1232" s="470" t="s">
        <v>997</v>
      </c>
      <c r="D1232" s="471">
        <v>0</v>
      </c>
      <c r="E1232" s="471">
        <v>0</v>
      </c>
      <c r="F1232" s="471"/>
      <c r="G1232" s="471"/>
      <c r="H1232" s="472">
        <f t="shared" si="96"/>
        <v>0</v>
      </c>
      <c r="I1232" s="472">
        <f t="shared" si="97"/>
        <v>0</v>
      </c>
      <c r="J1232" s="468">
        <f t="shared" si="98"/>
        <v>0</v>
      </c>
      <c r="K1232" s="476">
        <f t="shared" si="99"/>
        <v>0</v>
      </c>
      <c r="L1232" s="348"/>
    </row>
    <row r="1233" s="455" customFormat="1" ht="19.95" customHeight="1" spans="1:12">
      <c r="A1233" s="455">
        <v>2220499</v>
      </c>
      <c r="B1233" s="469">
        <f t="shared" si="95"/>
        <v>7</v>
      </c>
      <c r="C1233" s="470" t="s">
        <v>998</v>
      </c>
      <c r="D1233" s="471">
        <v>0</v>
      </c>
      <c r="E1233" s="471">
        <v>0</v>
      </c>
      <c r="F1233" s="471"/>
      <c r="G1233" s="471"/>
      <c r="H1233" s="472">
        <f t="shared" si="96"/>
        <v>0</v>
      </c>
      <c r="I1233" s="472">
        <f t="shared" si="97"/>
        <v>0</v>
      </c>
      <c r="J1233" s="468">
        <f t="shared" si="98"/>
        <v>0</v>
      </c>
      <c r="K1233" s="476">
        <f t="shared" si="99"/>
        <v>0</v>
      </c>
      <c r="L1233" s="348"/>
    </row>
    <row r="1234" s="455" customFormat="1" ht="19.95" customHeight="1" spans="1:12">
      <c r="A1234" s="455">
        <v>22205</v>
      </c>
      <c r="B1234" s="469">
        <f t="shared" si="95"/>
        <v>5</v>
      </c>
      <c r="C1234" s="470" t="s">
        <v>999</v>
      </c>
      <c r="D1234" s="471">
        <v>0</v>
      </c>
      <c r="E1234" s="471">
        <v>0</v>
      </c>
      <c r="F1234" s="471"/>
      <c r="G1234" s="471"/>
      <c r="H1234" s="472">
        <f t="shared" si="96"/>
        <v>0</v>
      </c>
      <c r="I1234" s="472">
        <f t="shared" si="97"/>
        <v>0</v>
      </c>
      <c r="J1234" s="468">
        <f t="shared" si="98"/>
        <v>0</v>
      </c>
      <c r="K1234" s="476">
        <f t="shared" si="99"/>
        <v>0</v>
      </c>
      <c r="L1234" s="348"/>
    </row>
    <row r="1235" s="455" customFormat="1" ht="19.95" customHeight="1" spans="1:12">
      <c r="A1235" s="455">
        <v>2220501</v>
      </c>
      <c r="B1235" s="469">
        <f t="shared" si="95"/>
        <v>7</v>
      </c>
      <c r="C1235" s="470" t="s">
        <v>1000</v>
      </c>
      <c r="D1235" s="471">
        <v>0</v>
      </c>
      <c r="E1235" s="471">
        <v>0</v>
      </c>
      <c r="F1235" s="471"/>
      <c r="G1235" s="471"/>
      <c r="H1235" s="472">
        <f t="shared" si="96"/>
        <v>0</v>
      </c>
      <c r="I1235" s="472">
        <f t="shared" si="97"/>
        <v>0</v>
      </c>
      <c r="J1235" s="468">
        <f t="shared" si="98"/>
        <v>0</v>
      </c>
      <c r="K1235" s="476">
        <f t="shared" si="99"/>
        <v>0</v>
      </c>
      <c r="L1235" s="348"/>
    </row>
    <row r="1236" s="455" customFormat="1" ht="19.95" customHeight="1" spans="1:12">
      <c r="A1236" s="455">
        <v>2220502</v>
      </c>
      <c r="B1236" s="469">
        <f t="shared" si="95"/>
        <v>7</v>
      </c>
      <c r="C1236" s="470" t="s">
        <v>1001</v>
      </c>
      <c r="D1236" s="471">
        <v>0</v>
      </c>
      <c r="E1236" s="471">
        <v>0</v>
      </c>
      <c r="F1236" s="471"/>
      <c r="G1236" s="471"/>
      <c r="H1236" s="472">
        <f t="shared" si="96"/>
        <v>0</v>
      </c>
      <c r="I1236" s="472">
        <f t="shared" si="97"/>
        <v>0</v>
      </c>
      <c r="J1236" s="468">
        <f t="shared" si="98"/>
        <v>0</v>
      </c>
      <c r="K1236" s="476">
        <f t="shared" si="99"/>
        <v>0</v>
      </c>
      <c r="L1236" s="348"/>
    </row>
    <row r="1237" s="455" customFormat="1" ht="19.95" customHeight="1" spans="1:12">
      <c r="A1237" s="455">
        <v>2220503</v>
      </c>
      <c r="B1237" s="469">
        <f t="shared" si="95"/>
        <v>7</v>
      </c>
      <c r="C1237" s="470" t="s">
        <v>1002</v>
      </c>
      <c r="D1237" s="471">
        <v>0</v>
      </c>
      <c r="E1237" s="471">
        <v>0</v>
      </c>
      <c r="F1237" s="471"/>
      <c r="G1237" s="471"/>
      <c r="H1237" s="472">
        <f t="shared" si="96"/>
        <v>0</v>
      </c>
      <c r="I1237" s="472">
        <f t="shared" si="97"/>
        <v>0</v>
      </c>
      <c r="J1237" s="468">
        <f t="shared" si="98"/>
        <v>0</v>
      </c>
      <c r="K1237" s="476">
        <f t="shared" si="99"/>
        <v>0</v>
      </c>
      <c r="L1237" s="348"/>
    </row>
    <row r="1238" s="455" customFormat="1" ht="19.95" customHeight="1" spans="1:12">
      <c r="A1238" s="455">
        <v>2220504</v>
      </c>
      <c r="B1238" s="469">
        <f t="shared" si="95"/>
        <v>7</v>
      </c>
      <c r="C1238" s="470" t="s">
        <v>1003</v>
      </c>
      <c r="D1238" s="471">
        <v>0</v>
      </c>
      <c r="E1238" s="471">
        <v>0</v>
      </c>
      <c r="F1238" s="471"/>
      <c r="G1238" s="471"/>
      <c r="H1238" s="472">
        <f t="shared" si="96"/>
        <v>0</v>
      </c>
      <c r="I1238" s="472">
        <f t="shared" si="97"/>
        <v>0</v>
      </c>
      <c r="J1238" s="468">
        <f t="shared" si="98"/>
        <v>0</v>
      </c>
      <c r="K1238" s="476">
        <f t="shared" si="99"/>
        <v>0</v>
      </c>
      <c r="L1238" s="348"/>
    </row>
    <row r="1239" s="455" customFormat="1" ht="19.95" customHeight="1" spans="1:12">
      <c r="A1239" s="455">
        <v>2220505</v>
      </c>
      <c r="B1239" s="469">
        <f t="shared" si="95"/>
        <v>7</v>
      </c>
      <c r="C1239" s="470" t="s">
        <v>1004</v>
      </c>
      <c r="D1239" s="471">
        <v>0</v>
      </c>
      <c r="E1239" s="471">
        <v>0</v>
      </c>
      <c r="F1239" s="471"/>
      <c r="G1239" s="471"/>
      <c r="H1239" s="472">
        <f t="shared" si="96"/>
        <v>0</v>
      </c>
      <c r="I1239" s="472">
        <f t="shared" si="97"/>
        <v>0</v>
      </c>
      <c r="J1239" s="468">
        <f t="shared" si="98"/>
        <v>0</v>
      </c>
      <c r="K1239" s="476">
        <f t="shared" si="99"/>
        <v>0</v>
      </c>
      <c r="L1239" s="348"/>
    </row>
    <row r="1240" s="455" customFormat="1" ht="19.95" customHeight="1" spans="1:12">
      <c r="A1240" s="455">
        <v>2220506</v>
      </c>
      <c r="B1240" s="469">
        <f t="shared" si="95"/>
        <v>7</v>
      </c>
      <c r="C1240" s="470" t="s">
        <v>1005</v>
      </c>
      <c r="D1240" s="471">
        <v>0</v>
      </c>
      <c r="E1240" s="471">
        <v>0</v>
      </c>
      <c r="F1240" s="471"/>
      <c r="G1240" s="471"/>
      <c r="H1240" s="472">
        <f t="shared" si="96"/>
        <v>0</v>
      </c>
      <c r="I1240" s="472">
        <f t="shared" si="97"/>
        <v>0</v>
      </c>
      <c r="J1240" s="468">
        <f t="shared" si="98"/>
        <v>0</v>
      </c>
      <c r="K1240" s="476">
        <f t="shared" si="99"/>
        <v>0</v>
      </c>
      <c r="L1240" s="348"/>
    </row>
    <row r="1241" s="455" customFormat="1" ht="19.95" customHeight="1" spans="1:12">
      <c r="A1241" s="455">
        <v>2220507</v>
      </c>
      <c r="B1241" s="469">
        <f t="shared" si="95"/>
        <v>7</v>
      </c>
      <c r="C1241" s="470" t="s">
        <v>1006</v>
      </c>
      <c r="D1241" s="471">
        <v>0</v>
      </c>
      <c r="E1241" s="471">
        <v>0</v>
      </c>
      <c r="F1241" s="471"/>
      <c r="G1241" s="471"/>
      <c r="H1241" s="472">
        <f t="shared" si="96"/>
        <v>0</v>
      </c>
      <c r="I1241" s="472">
        <f t="shared" si="97"/>
        <v>0</v>
      </c>
      <c r="J1241" s="468">
        <f t="shared" si="98"/>
        <v>0</v>
      </c>
      <c r="K1241" s="476">
        <f t="shared" si="99"/>
        <v>0</v>
      </c>
      <c r="L1241" s="348"/>
    </row>
    <row r="1242" s="455" customFormat="1" ht="19.95" customHeight="1" spans="1:12">
      <c r="A1242" s="455">
        <v>2220508</v>
      </c>
      <c r="B1242" s="469">
        <f t="shared" si="95"/>
        <v>7</v>
      </c>
      <c r="C1242" s="470" t="s">
        <v>1007</v>
      </c>
      <c r="D1242" s="471">
        <v>0</v>
      </c>
      <c r="E1242" s="471">
        <v>0</v>
      </c>
      <c r="F1242" s="471"/>
      <c r="G1242" s="471"/>
      <c r="H1242" s="472">
        <f t="shared" si="96"/>
        <v>0</v>
      </c>
      <c r="I1242" s="472">
        <f t="shared" si="97"/>
        <v>0</v>
      </c>
      <c r="J1242" s="468">
        <f t="shared" si="98"/>
        <v>0</v>
      </c>
      <c r="K1242" s="476">
        <f t="shared" si="99"/>
        <v>0</v>
      </c>
      <c r="L1242" s="348"/>
    </row>
    <row r="1243" s="455" customFormat="1" ht="19.95" customHeight="1" spans="1:12">
      <c r="A1243" s="455">
        <v>2220509</v>
      </c>
      <c r="B1243" s="469">
        <f t="shared" si="95"/>
        <v>7</v>
      </c>
      <c r="C1243" s="470" t="s">
        <v>1008</v>
      </c>
      <c r="D1243" s="471">
        <v>0</v>
      </c>
      <c r="E1243" s="471">
        <v>0</v>
      </c>
      <c r="F1243" s="471"/>
      <c r="G1243" s="471"/>
      <c r="H1243" s="472">
        <f t="shared" si="96"/>
        <v>0</v>
      </c>
      <c r="I1243" s="472">
        <f t="shared" si="97"/>
        <v>0</v>
      </c>
      <c r="J1243" s="468">
        <f t="shared" si="98"/>
        <v>0</v>
      </c>
      <c r="K1243" s="476">
        <f t="shared" si="99"/>
        <v>0</v>
      </c>
      <c r="L1243" s="348"/>
    </row>
    <row r="1244" s="455" customFormat="1" ht="19.95" customHeight="1" spans="1:12">
      <c r="A1244" s="455">
        <v>2220510</v>
      </c>
      <c r="B1244" s="469">
        <f t="shared" si="95"/>
        <v>7</v>
      </c>
      <c r="C1244" s="470" t="s">
        <v>1009</v>
      </c>
      <c r="D1244" s="471">
        <v>0</v>
      </c>
      <c r="E1244" s="471">
        <v>0</v>
      </c>
      <c r="F1244" s="471"/>
      <c r="G1244" s="471"/>
      <c r="H1244" s="472">
        <f t="shared" si="96"/>
        <v>0</v>
      </c>
      <c r="I1244" s="472">
        <f t="shared" si="97"/>
        <v>0</v>
      </c>
      <c r="J1244" s="468">
        <f t="shared" si="98"/>
        <v>0</v>
      </c>
      <c r="K1244" s="476">
        <f t="shared" si="99"/>
        <v>0</v>
      </c>
      <c r="L1244" s="348"/>
    </row>
    <row r="1245" s="455" customFormat="1" ht="19.95" customHeight="1" spans="1:12">
      <c r="A1245" s="455">
        <v>2220511</v>
      </c>
      <c r="B1245" s="469">
        <f t="shared" si="95"/>
        <v>7</v>
      </c>
      <c r="C1245" s="470" t="s">
        <v>1010</v>
      </c>
      <c r="D1245" s="471">
        <v>0</v>
      </c>
      <c r="E1245" s="471">
        <v>0</v>
      </c>
      <c r="F1245" s="471"/>
      <c r="G1245" s="471"/>
      <c r="H1245" s="472">
        <f t="shared" si="96"/>
        <v>0</v>
      </c>
      <c r="I1245" s="472">
        <f t="shared" si="97"/>
        <v>0</v>
      </c>
      <c r="J1245" s="468">
        <f t="shared" si="98"/>
        <v>0</v>
      </c>
      <c r="K1245" s="476">
        <f t="shared" si="99"/>
        <v>0</v>
      </c>
      <c r="L1245" s="348"/>
    </row>
    <row r="1246" s="455" customFormat="1" ht="19.95" customHeight="1" spans="1:12">
      <c r="A1246" s="455">
        <v>2220599</v>
      </c>
      <c r="B1246" s="469">
        <f t="shared" si="95"/>
        <v>7</v>
      </c>
      <c r="C1246" s="470" t="s">
        <v>1011</v>
      </c>
      <c r="D1246" s="471">
        <v>0</v>
      </c>
      <c r="E1246" s="471">
        <v>0</v>
      </c>
      <c r="F1246" s="471"/>
      <c r="G1246" s="471"/>
      <c r="H1246" s="472">
        <f t="shared" si="96"/>
        <v>0</v>
      </c>
      <c r="I1246" s="472">
        <f t="shared" si="97"/>
        <v>0</v>
      </c>
      <c r="J1246" s="468">
        <f t="shared" si="98"/>
        <v>0</v>
      </c>
      <c r="K1246" s="476">
        <f t="shared" si="99"/>
        <v>0</v>
      </c>
      <c r="L1246" s="348"/>
    </row>
    <row r="1247" s="455" customFormat="1" ht="19.95" customHeight="1" spans="1:12">
      <c r="A1247" s="455">
        <v>224</v>
      </c>
      <c r="B1247" s="469">
        <f t="shared" si="95"/>
        <v>3</v>
      </c>
      <c r="C1247" s="470" t="s">
        <v>1012</v>
      </c>
      <c r="D1247" s="471">
        <v>5009</v>
      </c>
      <c r="E1247" s="471">
        <v>5438.85</v>
      </c>
      <c r="F1247" s="471">
        <v>4097</v>
      </c>
      <c r="G1247" s="471">
        <v>4097</v>
      </c>
      <c r="H1247" s="472">
        <f t="shared" si="96"/>
        <v>75.3284242073232</v>
      </c>
      <c r="I1247" s="472">
        <f t="shared" si="97"/>
        <v>100</v>
      </c>
      <c r="J1247" s="468">
        <f t="shared" si="98"/>
        <v>-912</v>
      </c>
      <c r="K1247" s="476">
        <f t="shared" si="99"/>
        <v>-0.182072269914155</v>
      </c>
      <c r="L1247" s="348" t="s">
        <v>15</v>
      </c>
    </row>
    <row r="1248" s="455" customFormat="1" ht="19.95" customHeight="1" spans="1:12">
      <c r="A1248" s="455">
        <v>22401</v>
      </c>
      <c r="B1248" s="469">
        <f t="shared" si="95"/>
        <v>5</v>
      </c>
      <c r="C1248" s="470" t="s">
        <v>1013</v>
      </c>
      <c r="D1248" s="471">
        <v>3739</v>
      </c>
      <c r="E1248" s="471">
        <v>3915.65</v>
      </c>
      <c r="F1248" s="471">
        <v>2987</v>
      </c>
      <c r="G1248" s="471">
        <v>2987</v>
      </c>
      <c r="H1248" s="472">
        <f t="shared" si="96"/>
        <v>76.2836310701927</v>
      </c>
      <c r="I1248" s="472">
        <f t="shared" si="97"/>
        <v>100</v>
      </c>
      <c r="J1248" s="468">
        <f t="shared" si="98"/>
        <v>-752</v>
      </c>
      <c r="K1248" s="476">
        <f t="shared" si="99"/>
        <v>-0.201123294998663</v>
      </c>
      <c r="L1248" s="348"/>
    </row>
    <row r="1249" s="455" customFormat="1" ht="19.95" customHeight="1" spans="1:12">
      <c r="A1249" s="455">
        <v>2240101</v>
      </c>
      <c r="B1249" s="469">
        <f t="shared" si="95"/>
        <v>7</v>
      </c>
      <c r="C1249" s="470" t="s">
        <v>54</v>
      </c>
      <c r="D1249" s="471">
        <v>375</v>
      </c>
      <c r="E1249" s="471">
        <v>1338.83</v>
      </c>
      <c r="F1249" s="471">
        <v>1080</v>
      </c>
      <c r="G1249" s="471">
        <v>1080</v>
      </c>
      <c r="H1249" s="472">
        <f t="shared" si="96"/>
        <v>80.6674484437905</v>
      </c>
      <c r="I1249" s="472">
        <f t="shared" si="97"/>
        <v>100</v>
      </c>
      <c r="J1249" s="468">
        <f t="shared" si="98"/>
        <v>705</v>
      </c>
      <c r="K1249" s="476">
        <f t="shared" si="99"/>
        <v>1.88</v>
      </c>
      <c r="L1249" s="348"/>
    </row>
    <row r="1250" s="455" customFormat="1" ht="19.95" customHeight="1" spans="1:12">
      <c r="A1250" s="455">
        <v>2240102</v>
      </c>
      <c r="B1250" s="469">
        <f t="shared" si="95"/>
        <v>7</v>
      </c>
      <c r="C1250" s="470" t="s">
        <v>55</v>
      </c>
      <c r="D1250" s="471">
        <v>854</v>
      </c>
      <c r="E1250" s="471">
        <v>586.96</v>
      </c>
      <c r="F1250" s="471">
        <v>312</v>
      </c>
      <c r="G1250" s="471">
        <v>312</v>
      </c>
      <c r="H1250" s="472">
        <f t="shared" si="96"/>
        <v>53.1552405615374</v>
      </c>
      <c r="I1250" s="472">
        <f t="shared" si="97"/>
        <v>100</v>
      </c>
      <c r="J1250" s="468">
        <f t="shared" si="98"/>
        <v>-542</v>
      </c>
      <c r="K1250" s="476">
        <f t="shared" si="99"/>
        <v>-0.634660421545667</v>
      </c>
      <c r="L1250" s="348"/>
    </row>
    <row r="1251" s="455" customFormat="1" ht="19.95" customHeight="1" spans="1:12">
      <c r="A1251" s="455">
        <v>2240103</v>
      </c>
      <c r="B1251" s="469">
        <f t="shared" si="95"/>
        <v>7</v>
      </c>
      <c r="C1251" s="470" t="s">
        <v>56</v>
      </c>
      <c r="D1251" s="471">
        <v>0</v>
      </c>
      <c r="E1251" s="471">
        <v>0</v>
      </c>
      <c r="F1251" s="471">
        <v>0</v>
      </c>
      <c r="G1251" s="471">
        <v>0</v>
      </c>
      <c r="H1251" s="472">
        <f t="shared" si="96"/>
        <v>0</v>
      </c>
      <c r="I1251" s="472">
        <f t="shared" si="97"/>
        <v>0</v>
      </c>
      <c r="J1251" s="468">
        <f t="shared" si="98"/>
        <v>0</v>
      </c>
      <c r="K1251" s="476">
        <f t="shared" si="99"/>
        <v>0</v>
      </c>
      <c r="L1251" s="348"/>
    </row>
    <row r="1252" s="455" customFormat="1" ht="19.95" customHeight="1" spans="1:12">
      <c r="A1252" s="455">
        <v>2240104</v>
      </c>
      <c r="B1252" s="469">
        <f t="shared" si="95"/>
        <v>7</v>
      </c>
      <c r="C1252" s="470" t="s">
        <v>1014</v>
      </c>
      <c r="D1252" s="471">
        <v>23</v>
      </c>
      <c r="E1252" s="471">
        <v>68.06</v>
      </c>
      <c r="F1252" s="471">
        <v>35</v>
      </c>
      <c r="G1252" s="471">
        <v>35</v>
      </c>
      <c r="H1252" s="472">
        <f t="shared" si="96"/>
        <v>51.4252130473112</v>
      </c>
      <c r="I1252" s="472">
        <f t="shared" si="97"/>
        <v>100</v>
      </c>
      <c r="J1252" s="468">
        <f t="shared" si="98"/>
        <v>12</v>
      </c>
      <c r="K1252" s="476">
        <f t="shared" si="99"/>
        <v>0.521739130434783</v>
      </c>
      <c r="L1252" s="348"/>
    </row>
    <row r="1253" s="455" customFormat="1" ht="19.95" customHeight="1" spans="1:12">
      <c r="A1253" s="455">
        <v>2240105</v>
      </c>
      <c r="B1253" s="469">
        <f t="shared" si="95"/>
        <v>7</v>
      </c>
      <c r="C1253" s="470" t="s">
        <v>1015</v>
      </c>
      <c r="D1253" s="471">
        <v>0</v>
      </c>
      <c r="E1253" s="471">
        <v>0</v>
      </c>
      <c r="F1253" s="471">
        <v>0</v>
      </c>
      <c r="G1253" s="471">
        <v>0</v>
      </c>
      <c r="H1253" s="472">
        <f t="shared" si="96"/>
        <v>0</v>
      </c>
      <c r="I1253" s="472">
        <f t="shared" si="97"/>
        <v>0</v>
      </c>
      <c r="J1253" s="468">
        <f t="shared" si="98"/>
        <v>0</v>
      </c>
      <c r="K1253" s="476">
        <f t="shared" si="99"/>
        <v>0</v>
      </c>
      <c r="L1253" s="348"/>
    </row>
    <row r="1254" s="455" customFormat="1" ht="19.95" customHeight="1" spans="1:12">
      <c r="A1254" s="455">
        <v>2240106</v>
      </c>
      <c r="B1254" s="469">
        <f t="shared" si="95"/>
        <v>7</v>
      </c>
      <c r="C1254" s="470" t="s">
        <v>1016</v>
      </c>
      <c r="D1254" s="471">
        <v>105</v>
      </c>
      <c r="E1254" s="471">
        <v>9</v>
      </c>
      <c r="F1254" s="471">
        <v>73</v>
      </c>
      <c r="G1254" s="471">
        <v>73</v>
      </c>
      <c r="H1254" s="472">
        <f t="shared" si="96"/>
        <v>811.111111111111</v>
      </c>
      <c r="I1254" s="472">
        <f t="shared" si="97"/>
        <v>100</v>
      </c>
      <c r="J1254" s="468">
        <f t="shared" si="98"/>
        <v>-32</v>
      </c>
      <c r="K1254" s="476">
        <f t="shared" si="99"/>
        <v>-0.304761904761905</v>
      </c>
      <c r="L1254" s="348"/>
    </row>
    <row r="1255" s="455" customFormat="1" ht="19.95" customHeight="1" spans="1:12">
      <c r="A1255" s="455">
        <v>2240108</v>
      </c>
      <c r="B1255" s="469">
        <f t="shared" si="95"/>
        <v>7</v>
      </c>
      <c r="C1255" s="470" t="s">
        <v>1017</v>
      </c>
      <c r="D1255" s="471">
        <v>0</v>
      </c>
      <c r="E1255" s="471">
        <v>0</v>
      </c>
      <c r="F1255" s="471">
        <v>0</v>
      </c>
      <c r="G1255" s="471">
        <v>0</v>
      </c>
      <c r="H1255" s="472">
        <f t="shared" si="96"/>
        <v>0</v>
      </c>
      <c r="I1255" s="472">
        <f t="shared" si="97"/>
        <v>0</v>
      </c>
      <c r="J1255" s="468">
        <f t="shared" si="98"/>
        <v>0</v>
      </c>
      <c r="K1255" s="476">
        <f t="shared" si="99"/>
        <v>0</v>
      </c>
      <c r="L1255" s="348"/>
    </row>
    <row r="1256" s="455" customFormat="1" ht="19.95" customHeight="1" spans="1:12">
      <c r="A1256" s="455">
        <v>2240109</v>
      </c>
      <c r="B1256" s="469">
        <f t="shared" si="95"/>
        <v>7</v>
      </c>
      <c r="C1256" s="470" t="s">
        <v>1018</v>
      </c>
      <c r="D1256" s="471">
        <v>76</v>
      </c>
      <c r="E1256" s="471">
        <v>267.47</v>
      </c>
      <c r="F1256" s="471">
        <v>123</v>
      </c>
      <c r="G1256" s="471">
        <v>123</v>
      </c>
      <c r="H1256" s="472">
        <f t="shared" si="96"/>
        <v>45.9864657718623</v>
      </c>
      <c r="I1256" s="472">
        <f t="shared" si="97"/>
        <v>100</v>
      </c>
      <c r="J1256" s="468">
        <f t="shared" si="98"/>
        <v>47</v>
      </c>
      <c r="K1256" s="476">
        <f t="shared" si="99"/>
        <v>0.618421052631579</v>
      </c>
      <c r="L1256" s="348"/>
    </row>
    <row r="1257" s="455" customFormat="1" ht="19.95" customHeight="1" spans="1:12">
      <c r="A1257" s="455">
        <v>2240150</v>
      </c>
      <c r="B1257" s="469">
        <f t="shared" si="95"/>
        <v>7</v>
      </c>
      <c r="C1257" s="470" t="s">
        <v>63</v>
      </c>
      <c r="D1257" s="471">
        <v>1158</v>
      </c>
      <c r="E1257" s="471">
        <v>373.81</v>
      </c>
      <c r="F1257" s="471">
        <v>304</v>
      </c>
      <c r="G1257" s="471">
        <v>304</v>
      </c>
      <c r="H1257" s="472">
        <f t="shared" si="96"/>
        <v>81.3247371659399</v>
      </c>
      <c r="I1257" s="472">
        <f t="shared" si="97"/>
        <v>100</v>
      </c>
      <c r="J1257" s="468">
        <f t="shared" si="98"/>
        <v>-854</v>
      </c>
      <c r="K1257" s="476">
        <f t="shared" si="99"/>
        <v>-0.737478411053541</v>
      </c>
      <c r="L1257" s="348"/>
    </row>
    <row r="1258" s="455" customFormat="1" ht="19.95" customHeight="1" spans="1:12">
      <c r="A1258" s="455">
        <v>2240199</v>
      </c>
      <c r="B1258" s="469">
        <f t="shared" si="95"/>
        <v>7</v>
      </c>
      <c r="C1258" s="470" t="s">
        <v>1019</v>
      </c>
      <c r="D1258" s="471">
        <v>1148</v>
      </c>
      <c r="E1258" s="471">
        <v>1271.52</v>
      </c>
      <c r="F1258" s="471">
        <v>1060</v>
      </c>
      <c r="G1258" s="471">
        <v>1060</v>
      </c>
      <c r="H1258" s="472">
        <f t="shared" si="96"/>
        <v>83.3647917453127</v>
      </c>
      <c r="I1258" s="472">
        <f t="shared" si="97"/>
        <v>100</v>
      </c>
      <c r="J1258" s="468">
        <f t="shared" si="98"/>
        <v>-88</v>
      </c>
      <c r="K1258" s="476">
        <f t="shared" si="99"/>
        <v>-0.0766550522648084</v>
      </c>
      <c r="L1258" s="348"/>
    </row>
    <row r="1259" s="455" customFormat="1" ht="19.95" customHeight="1" spans="1:12">
      <c r="A1259" s="455">
        <v>22402</v>
      </c>
      <c r="B1259" s="469">
        <f t="shared" si="95"/>
        <v>5</v>
      </c>
      <c r="C1259" s="470" t="s">
        <v>1020</v>
      </c>
      <c r="D1259" s="471">
        <v>1268</v>
      </c>
      <c r="E1259" s="471">
        <v>1373.2</v>
      </c>
      <c r="F1259" s="471">
        <v>1016</v>
      </c>
      <c r="G1259" s="471">
        <v>1016</v>
      </c>
      <c r="H1259" s="472">
        <f t="shared" si="96"/>
        <v>73.9877658025051</v>
      </c>
      <c r="I1259" s="472">
        <f t="shared" si="97"/>
        <v>100</v>
      </c>
      <c r="J1259" s="468">
        <f t="shared" si="98"/>
        <v>-252</v>
      </c>
      <c r="K1259" s="476">
        <f t="shared" si="99"/>
        <v>-0.198738170347003</v>
      </c>
      <c r="L1259" s="348"/>
    </row>
    <row r="1260" s="455" customFormat="1" ht="19.95" customHeight="1" spans="1:12">
      <c r="A1260" s="455">
        <v>2240201</v>
      </c>
      <c r="B1260" s="469">
        <f t="shared" si="95"/>
        <v>7</v>
      </c>
      <c r="C1260" s="470" t="s">
        <v>54</v>
      </c>
      <c r="D1260" s="471">
        <v>0</v>
      </c>
      <c r="E1260" s="471">
        <v>0</v>
      </c>
      <c r="F1260" s="471">
        <v>0</v>
      </c>
      <c r="G1260" s="471">
        <v>0</v>
      </c>
      <c r="H1260" s="472">
        <f t="shared" si="96"/>
        <v>0</v>
      </c>
      <c r="I1260" s="472">
        <f t="shared" si="97"/>
        <v>0</v>
      </c>
      <c r="J1260" s="468">
        <f t="shared" si="98"/>
        <v>0</v>
      </c>
      <c r="K1260" s="476">
        <f t="shared" si="99"/>
        <v>0</v>
      </c>
      <c r="L1260" s="348"/>
    </row>
    <row r="1261" s="455" customFormat="1" ht="19.95" customHeight="1" spans="1:12">
      <c r="A1261" s="455">
        <v>2240202</v>
      </c>
      <c r="B1261" s="469">
        <f t="shared" si="95"/>
        <v>7</v>
      </c>
      <c r="C1261" s="470" t="s">
        <v>55</v>
      </c>
      <c r="D1261" s="471">
        <v>279</v>
      </c>
      <c r="E1261" s="471">
        <v>338.97</v>
      </c>
      <c r="F1261" s="471">
        <v>286</v>
      </c>
      <c r="G1261" s="471">
        <v>286</v>
      </c>
      <c r="H1261" s="472">
        <f t="shared" si="96"/>
        <v>84.3732483700622</v>
      </c>
      <c r="I1261" s="472">
        <f t="shared" si="97"/>
        <v>100</v>
      </c>
      <c r="J1261" s="468">
        <f t="shared" si="98"/>
        <v>7</v>
      </c>
      <c r="K1261" s="476">
        <f t="shared" si="99"/>
        <v>0.025089605734767</v>
      </c>
      <c r="L1261" s="348"/>
    </row>
    <row r="1262" s="455" customFormat="1" ht="19.95" customHeight="1" spans="1:12">
      <c r="A1262" s="455">
        <v>2240203</v>
      </c>
      <c r="B1262" s="469">
        <f t="shared" si="95"/>
        <v>7</v>
      </c>
      <c r="C1262" s="470" t="s">
        <v>56</v>
      </c>
      <c r="D1262" s="471">
        <v>0</v>
      </c>
      <c r="E1262" s="471">
        <v>0</v>
      </c>
      <c r="F1262" s="471">
        <v>0</v>
      </c>
      <c r="G1262" s="471">
        <v>0</v>
      </c>
      <c r="H1262" s="472">
        <f t="shared" si="96"/>
        <v>0</v>
      </c>
      <c r="I1262" s="472">
        <f t="shared" si="97"/>
        <v>0</v>
      </c>
      <c r="J1262" s="468">
        <f t="shared" si="98"/>
        <v>0</v>
      </c>
      <c r="K1262" s="476">
        <f t="shared" si="99"/>
        <v>0</v>
      </c>
      <c r="L1262" s="348"/>
    </row>
    <row r="1263" s="455" customFormat="1" ht="19.95" customHeight="1" spans="1:12">
      <c r="A1263" s="455">
        <v>2240204</v>
      </c>
      <c r="B1263" s="469">
        <f t="shared" si="95"/>
        <v>7</v>
      </c>
      <c r="C1263" s="470" t="s">
        <v>1021</v>
      </c>
      <c r="D1263" s="471">
        <v>938</v>
      </c>
      <c r="E1263" s="471">
        <v>1034.23</v>
      </c>
      <c r="F1263" s="471">
        <v>730</v>
      </c>
      <c r="G1263" s="471">
        <v>730</v>
      </c>
      <c r="H1263" s="472">
        <f t="shared" si="96"/>
        <v>70.5839126693289</v>
      </c>
      <c r="I1263" s="472">
        <f t="shared" si="97"/>
        <v>100</v>
      </c>
      <c r="J1263" s="468">
        <f t="shared" si="98"/>
        <v>-208</v>
      </c>
      <c r="K1263" s="476">
        <f t="shared" si="99"/>
        <v>-0.221748400852878</v>
      </c>
      <c r="L1263" s="348"/>
    </row>
    <row r="1264" s="455" customFormat="1" ht="19.95" customHeight="1" spans="1:12">
      <c r="A1264" s="455">
        <v>2240299</v>
      </c>
      <c r="B1264" s="469">
        <f t="shared" si="95"/>
        <v>7</v>
      </c>
      <c r="C1264" s="470" t="s">
        <v>1022</v>
      </c>
      <c r="D1264" s="471">
        <v>51</v>
      </c>
      <c r="E1264" s="471">
        <v>0</v>
      </c>
      <c r="F1264" s="471">
        <v>0</v>
      </c>
      <c r="G1264" s="471">
        <v>0</v>
      </c>
      <c r="H1264" s="472">
        <f t="shared" si="96"/>
        <v>0</v>
      </c>
      <c r="I1264" s="472">
        <f t="shared" si="97"/>
        <v>0</v>
      </c>
      <c r="J1264" s="468">
        <f t="shared" si="98"/>
        <v>-51</v>
      </c>
      <c r="K1264" s="476">
        <f t="shared" si="99"/>
        <v>-1</v>
      </c>
      <c r="L1264" s="348"/>
    </row>
    <row r="1265" s="455" customFormat="1" ht="19.95" customHeight="1" spans="1:12">
      <c r="A1265" s="455">
        <v>22404</v>
      </c>
      <c r="B1265" s="469">
        <f t="shared" si="95"/>
        <v>5</v>
      </c>
      <c r="C1265" s="470" t="s">
        <v>1023</v>
      </c>
      <c r="D1265" s="471">
        <v>0</v>
      </c>
      <c r="E1265" s="471">
        <v>150</v>
      </c>
      <c r="F1265" s="471">
        <v>42</v>
      </c>
      <c r="G1265" s="471">
        <v>42</v>
      </c>
      <c r="H1265" s="472">
        <f t="shared" si="96"/>
        <v>28</v>
      </c>
      <c r="I1265" s="472">
        <f t="shared" si="97"/>
        <v>100</v>
      </c>
      <c r="J1265" s="468">
        <f t="shared" si="98"/>
        <v>42</v>
      </c>
      <c r="K1265" s="476">
        <f t="shared" si="99"/>
        <v>0</v>
      </c>
      <c r="L1265" s="348"/>
    </row>
    <row r="1266" s="455" customFormat="1" ht="19.95" customHeight="1" spans="1:12">
      <c r="A1266" s="455">
        <v>2240401</v>
      </c>
      <c r="B1266" s="469">
        <f t="shared" si="95"/>
        <v>7</v>
      </c>
      <c r="C1266" s="470" t="s">
        <v>54</v>
      </c>
      <c r="D1266" s="471">
        <v>0</v>
      </c>
      <c r="E1266" s="471">
        <v>0</v>
      </c>
      <c r="F1266" s="471">
        <v>0</v>
      </c>
      <c r="G1266" s="471">
        <v>0</v>
      </c>
      <c r="H1266" s="472">
        <f t="shared" si="96"/>
        <v>0</v>
      </c>
      <c r="I1266" s="472">
        <f t="shared" si="97"/>
        <v>0</v>
      </c>
      <c r="J1266" s="468">
        <f t="shared" si="98"/>
        <v>0</v>
      </c>
      <c r="K1266" s="476">
        <f t="shared" si="99"/>
        <v>0</v>
      </c>
      <c r="L1266" s="348"/>
    </row>
    <row r="1267" s="455" customFormat="1" ht="19.95" customHeight="1" spans="1:12">
      <c r="A1267" s="455">
        <v>2240402</v>
      </c>
      <c r="B1267" s="469">
        <f t="shared" si="95"/>
        <v>7</v>
      </c>
      <c r="C1267" s="470" t="s">
        <v>55</v>
      </c>
      <c r="D1267" s="471">
        <v>0</v>
      </c>
      <c r="E1267" s="471">
        <v>150</v>
      </c>
      <c r="F1267" s="471">
        <v>42</v>
      </c>
      <c r="G1267" s="471">
        <v>42</v>
      </c>
      <c r="H1267" s="472">
        <f t="shared" si="96"/>
        <v>28</v>
      </c>
      <c r="I1267" s="472">
        <f t="shared" si="97"/>
        <v>100</v>
      </c>
      <c r="J1267" s="468">
        <f t="shared" si="98"/>
        <v>42</v>
      </c>
      <c r="K1267" s="476">
        <f t="shared" si="99"/>
        <v>0</v>
      </c>
      <c r="L1267" s="348"/>
    </row>
    <row r="1268" s="455" customFormat="1" ht="19.95" customHeight="1" spans="1:12">
      <c r="A1268" s="455">
        <v>2240403</v>
      </c>
      <c r="B1268" s="469">
        <f t="shared" si="95"/>
        <v>7</v>
      </c>
      <c r="C1268" s="470" t="s">
        <v>56</v>
      </c>
      <c r="D1268" s="471">
        <v>0</v>
      </c>
      <c r="E1268" s="471">
        <v>0</v>
      </c>
      <c r="F1268" s="471">
        <v>0</v>
      </c>
      <c r="G1268" s="471">
        <v>0</v>
      </c>
      <c r="H1268" s="472">
        <f t="shared" si="96"/>
        <v>0</v>
      </c>
      <c r="I1268" s="472">
        <f t="shared" si="97"/>
        <v>0</v>
      </c>
      <c r="J1268" s="468">
        <f t="shared" si="98"/>
        <v>0</v>
      </c>
      <c r="K1268" s="476">
        <f t="shared" si="99"/>
        <v>0</v>
      </c>
      <c r="L1268" s="348"/>
    </row>
    <row r="1269" s="455" customFormat="1" ht="19.95" customHeight="1" spans="1:12">
      <c r="A1269" s="455">
        <v>2240404</v>
      </c>
      <c r="B1269" s="469">
        <f t="shared" si="95"/>
        <v>7</v>
      </c>
      <c r="C1269" s="470" t="s">
        <v>1024</v>
      </c>
      <c r="D1269" s="471">
        <v>0</v>
      </c>
      <c r="E1269" s="471">
        <v>0</v>
      </c>
      <c r="F1269" s="471">
        <v>0</v>
      </c>
      <c r="G1269" s="471">
        <v>0</v>
      </c>
      <c r="H1269" s="472">
        <f t="shared" si="96"/>
        <v>0</v>
      </c>
      <c r="I1269" s="472">
        <f t="shared" si="97"/>
        <v>0</v>
      </c>
      <c r="J1269" s="468">
        <f t="shared" si="98"/>
        <v>0</v>
      </c>
      <c r="K1269" s="476">
        <f t="shared" si="99"/>
        <v>0</v>
      </c>
      <c r="L1269" s="348"/>
    </row>
    <row r="1270" s="455" customFormat="1" ht="19.95" customHeight="1" spans="1:12">
      <c r="A1270" s="455">
        <v>2240405</v>
      </c>
      <c r="B1270" s="469">
        <f t="shared" si="95"/>
        <v>7</v>
      </c>
      <c r="C1270" s="470" t="s">
        <v>1025</v>
      </c>
      <c r="D1270" s="471">
        <v>0</v>
      </c>
      <c r="E1270" s="471">
        <v>0</v>
      </c>
      <c r="F1270" s="471">
        <v>0</v>
      </c>
      <c r="G1270" s="471">
        <v>0</v>
      </c>
      <c r="H1270" s="472">
        <f t="shared" si="96"/>
        <v>0</v>
      </c>
      <c r="I1270" s="472">
        <f t="shared" si="97"/>
        <v>0</v>
      </c>
      <c r="J1270" s="468">
        <f t="shared" si="98"/>
        <v>0</v>
      </c>
      <c r="K1270" s="476">
        <f t="shared" si="99"/>
        <v>0</v>
      </c>
      <c r="L1270" s="348"/>
    </row>
    <row r="1271" s="455" customFormat="1" ht="19.95" customHeight="1" spans="1:12">
      <c r="A1271" s="455">
        <v>2240450</v>
      </c>
      <c r="B1271" s="469">
        <f t="shared" si="95"/>
        <v>7</v>
      </c>
      <c r="C1271" s="470" t="s">
        <v>63</v>
      </c>
      <c r="D1271" s="471">
        <v>0</v>
      </c>
      <c r="E1271" s="471">
        <v>0</v>
      </c>
      <c r="F1271" s="471">
        <v>0</v>
      </c>
      <c r="G1271" s="471">
        <v>0</v>
      </c>
      <c r="H1271" s="472">
        <f t="shared" si="96"/>
        <v>0</v>
      </c>
      <c r="I1271" s="472">
        <f t="shared" si="97"/>
        <v>0</v>
      </c>
      <c r="J1271" s="468">
        <f t="shared" si="98"/>
        <v>0</v>
      </c>
      <c r="K1271" s="476">
        <f t="shared" si="99"/>
        <v>0</v>
      </c>
      <c r="L1271" s="348"/>
    </row>
    <row r="1272" s="455" customFormat="1" ht="19.95" customHeight="1" spans="1:12">
      <c r="A1272" s="455">
        <v>2240499</v>
      </c>
      <c r="B1272" s="469">
        <f t="shared" si="95"/>
        <v>7</v>
      </c>
      <c r="C1272" s="470" t="s">
        <v>1026</v>
      </c>
      <c r="D1272" s="471">
        <v>0</v>
      </c>
      <c r="E1272" s="471">
        <v>0</v>
      </c>
      <c r="F1272" s="471">
        <v>0</v>
      </c>
      <c r="G1272" s="471">
        <v>0</v>
      </c>
      <c r="H1272" s="472">
        <f t="shared" si="96"/>
        <v>0</v>
      </c>
      <c r="I1272" s="472">
        <f t="shared" si="97"/>
        <v>0</v>
      </c>
      <c r="J1272" s="468">
        <f t="shared" si="98"/>
        <v>0</v>
      </c>
      <c r="K1272" s="476">
        <f t="shared" si="99"/>
        <v>0</v>
      </c>
      <c r="L1272" s="348"/>
    </row>
    <row r="1273" s="455" customFormat="1" ht="19.95" customHeight="1" spans="1:12">
      <c r="A1273" s="455">
        <v>22405</v>
      </c>
      <c r="B1273" s="469">
        <f t="shared" si="95"/>
        <v>5</v>
      </c>
      <c r="C1273" s="470" t="s">
        <v>1027</v>
      </c>
      <c r="D1273" s="471">
        <v>0</v>
      </c>
      <c r="E1273" s="471">
        <v>0</v>
      </c>
      <c r="F1273" s="471">
        <v>50</v>
      </c>
      <c r="G1273" s="471">
        <v>50</v>
      </c>
      <c r="H1273" s="472">
        <f t="shared" si="96"/>
        <v>0</v>
      </c>
      <c r="I1273" s="472">
        <f t="shared" si="97"/>
        <v>100</v>
      </c>
      <c r="J1273" s="468">
        <f t="shared" si="98"/>
        <v>50</v>
      </c>
      <c r="K1273" s="476">
        <f t="shared" si="99"/>
        <v>0</v>
      </c>
      <c r="L1273" s="348"/>
    </row>
    <row r="1274" s="455" customFormat="1" ht="19.95" customHeight="1" spans="1:12">
      <c r="A1274" s="455">
        <v>2240501</v>
      </c>
      <c r="B1274" s="469">
        <f t="shared" si="95"/>
        <v>7</v>
      </c>
      <c r="C1274" s="470" t="s">
        <v>54</v>
      </c>
      <c r="D1274" s="471">
        <v>0</v>
      </c>
      <c r="E1274" s="471">
        <v>0</v>
      </c>
      <c r="F1274" s="471">
        <v>0</v>
      </c>
      <c r="G1274" s="471">
        <v>0</v>
      </c>
      <c r="H1274" s="472">
        <f t="shared" si="96"/>
        <v>0</v>
      </c>
      <c r="I1274" s="472">
        <f t="shared" si="97"/>
        <v>0</v>
      </c>
      <c r="J1274" s="468">
        <f t="shared" si="98"/>
        <v>0</v>
      </c>
      <c r="K1274" s="476">
        <f t="shared" si="99"/>
        <v>0</v>
      </c>
      <c r="L1274" s="348"/>
    </row>
    <row r="1275" s="455" customFormat="1" ht="19.95" customHeight="1" spans="1:12">
      <c r="A1275" s="455">
        <v>2240502</v>
      </c>
      <c r="B1275" s="469">
        <f t="shared" si="95"/>
        <v>7</v>
      </c>
      <c r="C1275" s="470" t="s">
        <v>55</v>
      </c>
      <c r="D1275" s="471">
        <v>0</v>
      </c>
      <c r="E1275" s="471">
        <v>0</v>
      </c>
      <c r="F1275" s="471">
        <v>50</v>
      </c>
      <c r="G1275" s="471">
        <v>50</v>
      </c>
      <c r="H1275" s="472">
        <f t="shared" si="96"/>
        <v>0</v>
      </c>
      <c r="I1275" s="472">
        <f t="shared" si="97"/>
        <v>100</v>
      </c>
      <c r="J1275" s="468">
        <f t="shared" si="98"/>
        <v>50</v>
      </c>
      <c r="K1275" s="476">
        <f t="shared" si="99"/>
        <v>0</v>
      </c>
      <c r="L1275" s="348"/>
    </row>
    <row r="1276" s="455" customFormat="1" ht="19.95" customHeight="1" spans="1:12">
      <c r="A1276" s="455">
        <v>2240503</v>
      </c>
      <c r="B1276" s="469">
        <f t="shared" si="95"/>
        <v>7</v>
      </c>
      <c r="C1276" s="470" t="s">
        <v>56</v>
      </c>
      <c r="D1276" s="471">
        <v>0</v>
      </c>
      <c r="E1276" s="471">
        <v>0</v>
      </c>
      <c r="F1276" s="471">
        <v>0</v>
      </c>
      <c r="G1276" s="471">
        <v>0</v>
      </c>
      <c r="H1276" s="472">
        <f t="shared" si="96"/>
        <v>0</v>
      </c>
      <c r="I1276" s="472">
        <f t="shared" si="97"/>
        <v>0</v>
      </c>
      <c r="J1276" s="468">
        <f t="shared" si="98"/>
        <v>0</v>
      </c>
      <c r="K1276" s="476">
        <f t="shared" si="99"/>
        <v>0</v>
      </c>
      <c r="L1276" s="348"/>
    </row>
    <row r="1277" s="455" customFormat="1" ht="19.95" customHeight="1" spans="1:12">
      <c r="A1277" s="455">
        <v>2240504</v>
      </c>
      <c r="B1277" s="469">
        <f t="shared" si="95"/>
        <v>7</v>
      </c>
      <c r="C1277" s="470" t="s">
        <v>1028</v>
      </c>
      <c r="D1277" s="471">
        <v>0</v>
      </c>
      <c r="E1277" s="471">
        <v>0</v>
      </c>
      <c r="F1277" s="471">
        <v>0</v>
      </c>
      <c r="G1277" s="471">
        <v>0</v>
      </c>
      <c r="H1277" s="472">
        <f t="shared" si="96"/>
        <v>0</v>
      </c>
      <c r="I1277" s="472">
        <f t="shared" si="97"/>
        <v>0</v>
      </c>
      <c r="J1277" s="468">
        <f t="shared" si="98"/>
        <v>0</v>
      </c>
      <c r="K1277" s="476">
        <f t="shared" si="99"/>
        <v>0</v>
      </c>
      <c r="L1277" s="348"/>
    </row>
    <row r="1278" s="455" customFormat="1" ht="19.95" customHeight="1" spans="1:12">
      <c r="A1278" s="455">
        <v>2240505</v>
      </c>
      <c r="B1278" s="469">
        <f t="shared" si="95"/>
        <v>7</v>
      </c>
      <c r="C1278" s="470" t="s">
        <v>1029</v>
      </c>
      <c r="D1278" s="471">
        <v>0</v>
      </c>
      <c r="E1278" s="471">
        <v>0</v>
      </c>
      <c r="F1278" s="471">
        <v>0</v>
      </c>
      <c r="G1278" s="471">
        <v>0</v>
      </c>
      <c r="H1278" s="472">
        <f t="shared" si="96"/>
        <v>0</v>
      </c>
      <c r="I1278" s="472">
        <f t="shared" si="97"/>
        <v>0</v>
      </c>
      <c r="J1278" s="468">
        <f t="shared" si="98"/>
        <v>0</v>
      </c>
      <c r="K1278" s="476">
        <f t="shared" si="99"/>
        <v>0</v>
      </c>
      <c r="L1278" s="348"/>
    </row>
    <row r="1279" s="455" customFormat="1" ht="19.95" customHeight="1" spans="1:12">
      <c r="A1279" s="455">
        <v>2240506</v>
      </c>
      <c r="B1279" s="469">
        <f t="shared" si="95"/>
        <v>7</v>
      </c>
      <c r="C1279" s="470" t="s">
        <v>1030</v>
      </c>
      <c r="D1279" s="471">
        <v>0</v>
      </c>
      <c r="E1279" s="471">
        <v>0</v>
      </c>
      <c r="F1279" s="471">
        <v>0</v>
      </c>
      <c r="G1279" s="471">
        <v>0</v>
      </c>
      <c r="H1279" s="472">
        <f t="shared" si="96"/>
        <v>0</v>
      </c>
      <c r="I1279" s="472">
        <f t="shared" si="97"/>
        <v>0</v>
      </c>
      <c r="J1279" s="468">
        <f t="shared" si="98"/>
        <v>0</v>
      </c>
      <c r="K1279" s="476">
        <f t="shared" si="99"/>
        <v>0</v>
      </c>
      <c r="L1279" s="348"/>
    </row>
    <row r="1280" s="455" customFormat="1" ht="19.95" customHeight="1" spans="1:12">
      <c r="A1280" s="455">
        <v>2240507</v>
      </c>
      <c r="B1280" s="469">
        <f t="shared" si="95"/>
        <v>7</v>
      </c>
      <c r="C1280" s="470" t="s">
        <v>1031</v>
      </c>
      <c r="D1280" s="471">
        <v>0</v>
      </c>
      <c r="E1280" s="471">
        <v>0</v>
      </c>
      <c r="F1280" s="471">
        <v>0</v>
      </c>
      <c r="G1280" s="471">
        <v>0</v>
      </c>
      <c r="H1280" s="472">
        <f t="shared" si="96"/>
        <v>0</v>
      </c>
      <c r="I1280" s="472">
        <f t="shared" si="97"/>
        <v>0</v>
      </c>
      <c r="J1280" s="468">
        <f t="shared" si="98"/>
        <v>0</v>
      </c>
      <c r="K1280" s="476">
        <f t="shared" si="99"/>
        <v>0</v>
      </c>
      <c r="L1280" s="348"/>
    </row>
    <row r="1281" s="455" customFormat="1" ht="19.95" customHeight="1" spans="1:12">
      <c r="A1281" s="455">
        <v>2240508</v>
      </c>
      <c r="B1281" s="469">
        <f t="shared" si="95"/>
        <v>7</v>
      </c>
      <c r="C1281" s="470" t="s">
        <v>1032</v>
      </c>
      <c r="D1281" s="471">
        <v>0</v>
      </c>
      <c r="E1281" s="471">
        <v>0</v>
      </c>
      <c r="F1281" s="471">
        <v>0</v>
      </c>
      <c r="G1281" s="471">
        <v>0</v>
      </c>
      <c r="H1281" s="472">
        <f t="shared" si="96"/>
        <v>0</v>
      </c>
      <c r="I1281" s="472">
        <f t="shared" si="97"/>
        <v>0</v>
      </c>
      <c r="J1281" s="468">
        <f t="shared" si="98"/>
        <v>0</v>
      </c>
      <c r="K1281" s="476">
        <f t="shared" si="99"/>
        <v>0</v>
      </c>
      <c r="L1281" s="348"/>
    </row>
    <row r="1282" s="455" customFormat="1" ht="19.95" customHeight="1" spans="1:12">
      <c r="A1282" s="455">
        <v>2240509</v>
      </c>
      <c r="B1282" s="469">
        <f t="shared" si="95"/>
        <v>7</v>
      </c>
      <c r="C1282" s="470" t="s">
        <v>1033</v>
      </c>
      <c r="D1282" s="471">
        <v>0</v>
      </c>
      <c r="E1282" s="471">
        <v>0</v>
      </c>
      <c r="F1282" s="471">
        <v>0</v>
      </c>
      <c r="G1282" s="471">
        <v>0</v>
      </c>
      <c r="H1282" s="472">
        <f t="shared" si="96"/>
        <v>0</v>
      </c>
      <c r="I1282" s="472">
        <f t="shared" si="97"/>
        <v>0</v>
      </c>
      <c r="J1282" s="468">
        <f t="shared" si="98"/>
        <v>0</v>
      </c>
      <c r="K1282" s="476">
        <f t="shared" si="99"/>
        <v>0</v>
      </c>
      <c r="L1282" s="348"/>
    </row>
    <row r="1283" s="455" customFormat="1" ht="19.95" customHeight="1" spans="1:12">
      <c r="A1283" s="455">
        <v>2240510</v>
      </c>
      <c r="B1283" s="469">
        <f t="shared" si="95"/>
        <v>7</v>
      </c>
      <c r="C1283" s="470" t="s">
        <v>1034</v>
      </c>
      <c r="D1283" s="471">
        <v>0</v>
      </c>
      <c r="E1283" s="471">
        <v>0</v>
      </c>
      <c r="F1283" s="471">
        <v>0</v>
      </c>
      <c r="G1283" s="471">
        <v>0</v>
      </c>
      <c r="H1283" s="472">
        <f t="shared" si="96"/>
        <v>0</v>
      </c>
      <c r="I1283" s="472">
        <f t="shared" si="97"/>
        <v>0</v>
      </c>
      <c r="J1283" s="468">
        <f t="shared" si="98"/>
        <v>0</v>
      </c>
      <c r="K1283" s="476">
        <f t="shared" si="99"/>
        <v>0</v>
      </c>
      <c r="L1283" s="348"/>
    </row>
    <row r="1284" s="455" customFormat="1" ht="19.95" customHeight="1" spans="1:12">
      <c r="A1284" s="455">
        <v>2240550</v>
      </c>
      <c r="B1284" s="469">
        <f t="shared" si="95"/>
        <v>7</v>
      </c>
      <c r="C1284" s="470" t="s">
        <v>1035</v>
      </c>
      <c r="D1284" s="471">
        <v>0</v>
      </c>
      <c r="E1284" s="471">
        <v>0</v>
      </c>
      <c r="F1284" s="471">
        <v>0</v>
      </c>
      <c r="G1284" s="471">
        <v>0</v>
      </c>
      <c r="H1284" s="472">
        <f t="shared" si="96"/>
        <v>0</v>
      </c>
      <c r="I1284" s="472">
        <f t="shared" si="97"/>
        <v>0</v>
      </c>
      <c r="J1284" s="468">
        <f t="shared" si="98"/>
        <v>0</v>
      </c>
      <c r="K1284" s="476">
        <f t="shared" si="99"/>
        <v>0</v>
      </c>
      <c r="L1284" s="348"/>
    </row>
    <row r="1285" s="455" customFormat="1" ht="19.95" customHeight="1" spans="1:12">
      <c r="A1285" s="455">
        <v>2240599</v>
      </c>
      <c r="B1285" s="469">
        <f t="shared" si="95"/>
        <v>7</v>
      </c>
      <c r="C1285" s="470" t="s">
        <v>1036</v>
      </c>
      <c r="D1285" s="471">
        <v>0</v>
      </c>
      <c r="E1285" s="471">
        <v>0</v>
      </c>
      <c r="F1285" s="471">
        <v>0</v>
      </c>
      <c r="G1285" s="471">
        <v>0</v>
      </c>
      <c r="H1285" s="472">
        <f t="shared" si="96"/>
        <v>0</v>
      </c>
      <c r="I1285" s="472">
        <f t="shared" si="97"/>
        <v>0</v>
      </c>
      <c r="J1285" s="468">
        <f t="shared" si="98"/>
        <v>0</v>
      </c>
      <c r="K1285" s="476">
        <f t="shared" si="99"/>
        <v>0</v>
      </c>
      <c r="L1285" s="348"/>
    </row>
    <row r="1286" s="455" customFormat="1" ht="19.95" customHeight="1" spans="1:12">
      <c r="A1286" s="455">
        <v>22406</v>
      </c>
      <c r="B1286" s="469">
        <f t="shared" ref="B1286:B1295" si="100">LEN(A1286)</f>
        <v>5</v>
      </c>
      <c r="C1286" s="470" t="s">
        <v>1037</v>
      </c>
      <c r="D1286" s="471">
        <v>0</v>
      </c>
      <c r="E1286" s="471">
        <v>0</v>
      </c>
      <c r="F1286" s="471">
        <v>0</v>
      </c>
      <c r="G1286" s="471">
        <v>0</v>
      </c>
      <c r="H1286" s="472">
        <f t="shared" ref="H1286:H1315" si="101">IFERROR(G1286/E1286%,0)</f>
        <v>0</v>
      </c>
      <c r="I1286" s="472">
        <f t="shared" ref="I1286:I1315" si="102">IFERROR(G1286/F1286%,0)</f>
        <v>0</v>
      </c>
      <c r="J1286" s="468">
        <f t="shared" ref="J1286:J1315" si="103">IFERROR(G1286-D1286,0)</f>
        <v>0</v>
      </c>
      <c r="K1286" s="476">
        <f t="shared" ref="K1286:K1315" si="104">IFERROR(J1286/D1286*100%,0)</f>
        <v>0</v>
      </c>
      <c r="L1286" s="348"/>
    </row>
    <row r="1287" s="455" customFormat="1" ht="19.95" customHeight="1" spans="1:12">
      <c r="A1287" s="455">
        <v>2240601</v>
      </c>
      <c r="B1287" s="469">
        <f t="shared" si="100"/>
        <v>7</v>
      </c>
      <c r="C1287" s="470" t="s">
        <v>1038</v>
      </c>
      <c r="D1287" s="471">
        <v>0</v>
      </c>
      <c r="E1287" s="471">
        <v>0</v>
      </c>
      <c r="F1287" s="471">
        <v>0</v>
      </c>
      <c r="G1287" s="471">
        <v>0</v>
      </c>
      <c r="H1287" s="472">
        <f t="shared" si="101"/>
        <v>0</v>
      </c>
      <c r="I1287" s="472">
        <f t="shared" si="102"/>
        <v>0</v>
      </c>
      <c r="J1287" s="468">
        <f t="shared" si="103"/>
        <v>0</v>
      </c>
      <c r="K1287" s="476">
        <f t="shared" si="104"/>
        <v>0</v>
      </c>
      <c r="L1287" s="348"/>
    </row>
    <row r="1288" s="455" customFormat="1" ht="19.95" customHeight="1" spans="1:12">
      <c r="A1288" s="455">
        <v>2240602</v>
      </c>
      <c r="B1288" s="469">
        <f t="shared" si="100"/>
        <v>7</v>
      </c>
      <c r="C1288" s="470" t="s">
        <v>1039</v>
      </c>
      <c r="D1288" s="471">
        <v>0</v>
      </c>
      <c r="E1288" s="471">
        <v>0</v>
      </c>
      <c r="F1288" s="471">
        <v>0</v>
      </c>
      <c r="G1288" s="471">
        <v>0</v>
      </c>
      <c r="H1288" s="472">
        <f t="shared" si="101"/>
        <v>0</v>
      </c>
      <c r="I1288" s="472">
        <f t="shared" si="102"/>
        <v>0</v>
      </c>
      <c r="J1288" s="468">
        <f t="shared" si="103"/>
        <v>0</v>
      </c>
      <c r="K1288" s="476">
        <f t="shared" si="104"/>
        <v>0</v>
      </c>
      <c r="L1288" s="348"/>
    </row>
    <row r="1289" s="455" customFormat="1" ht="19.95" customHeight="1" spans="1:12">
      <c r="A1289" s="455">
        <v>2240699</v>
      </c>
      <c r="B1289" s="469">
        <f t="shared" si="100"/>
        <v>7</v>
      </c>
      <c r="C1289" s="470" t="s">
        <v>1040</v>
      </c>
      <c r="D1289" s="471">
        <v>0</v>
      </c>
      <c r="E1289" s="471">
        <v>0</v>
      </c>
      <c r="F1289" s="471">
        <v>0</v>
      </c>
      <c r="G1289" s="471">
        <v>0</v>
      </c>
      <c r="H1289" s="472">
        <f t="shared" si="101"/>
        <v>0</v>
      </c>
      <c r="I1289" s="472">
        <f t="shared" si="102"/>
        <v>0</v>
      </c>
      <c r="J1289" s="468">
        <f t="shared" si="103"/>
        <v>0</v>
      </c>
      <c r="K1289" s="476">
        <f t="shared" si="104"/>
        <v>0</v>
      </c>
      <c r="L1289" s="348"/>
    </row>
    <row r="1290" s="455" customFormat="1" ht="19.95" customHeight="1" spans="1:12">
      <c r="A1290" s="455">
        <v>22407</v>
      </c>
      <c r="B1290" s="469">
        <f t="shared" si="100"/>
        <v>5</v>
      </c>
      <c r="C1290" s="470" t="s">
        <v>1041</v>
      </c>
      <c r="D1290" s="471">
        <v>2</v>
      </c>
      <c r="E1290" s="471">
        <v>0</v>
      </c>
      <c r="F1290" s="471">
        <v>2</v>
      </c>
      <c r="G1290" s="471">
        <v>2</v>
      </c>
      <c r="H1290" s="472">
        <f t="shared" si="101"/>
        <v>0</v>
      </c>
      <c r="I1290" s="472">
        <f t="shared" si="102"/>
        <v>100</v>
      </c>
      <c r="J1290" s="468">
        <f t="shared" si="103"/>
        <v>0</v>
      </c>
      <c r="K1290" s="476">
        <f t="shared" si="104"/>
        <v>0</v>
      </c>
      <c r="L1290" s="348"/>
    </row>
    <row r="1291" s="455" customFormat="1" ht="19.95" customHeight="1" spans="1:12">
      <c r="A1291" s="455">
        <v>2240703</v>
      </c>
      <c r="B1291" s="469">
        <f t="shared" si="100"/>
        <v>7</v>
      </c>
      <c r="C1291" s="470" t="s">
        <v>1042</v>
      </c>
      <c r="D1291" s="471">
        <v>2</v>
      </c>
      <c r="E1291" s="471">
        <v>0</v>
      </c>
      <c r="F1291" s="471">
        <v>2</v>
      </c>
      <c r="G1291" s="471">
        <v>2</v>
      </c>
      <c r="H1291" s="472">
        <f t="shared" si="101"/>
        <v>0</v>
      </c>
      <c r="I1291" s="472">
        <f t="shared" si="102"/>
        <v>100</v>
      </c>
      <c r="J1291" s="468">
        <f t="shared" si="103"/>
        <v>0</v>
      </c>
      <c r="K1291" s="476">
        <f t="shared" si="104"/>
        <v>0</v>
      </c>
      <c r="L1291" s="348"/>
    </row>
    <row r="1292" s="455" customFormat="1" ht="19.95" customHeight="1" spans="1:12">
      <c r="A1292" s="455">
        <v>2240704</v>
      </c>
      <c r="B1292" s="469">
        <f t="shared" si="100"/>
        <v>7</v>
      </c>
      <c r="C1292" s="470" t="s">
        <v>1043</v>
      </c>
      <c r="D1292" s="471">
        <v>0</v>
      </c>
      <c r="E1292" s="471">
        <v>0</v>
      </c>
      <c r="F1292" s="471">
        <v>0</v>
      </c>
      <c r="G1292" s="471">
        <v>0</v>
      </c>
      <c r="H1292" s="472">
        <f t="shared" si="101"/>
        <v>0</v>
      </c>
      <c r="I1292" s="472">
        <f t="shared" si="102"/>
        <v>0</v>
      </c>
      <c r="J1292" s="468">
        <f t="shared" si="103"/>
        <v>0</v>
      </c>
      <c r="K1292" s="476">
        <f t="shared" si="104"/>
        <v>0</v>
      </c>
      <c r="L1292" s="348"/>
    </row>
    <row r="1293" s="455" customFormat="1" ht="19.95" customHeight="1" spans="1:12">
      <c r="A1293" s="455">
        <v>2240799</v>
      </c>
      <c r="B1293" s="469">
        <f t="shared" si="100"/>
        <v>7</v>
      </c>
      <c r="C1293" s="470" t="s">
        <v>1044</v>
      </c>
      <c r="D1293" s="471">
        <v>0</v>
      </c>
      <c r="E1293" s="471">
        <v>0</v>
      </c>
      <c r="F1293" s="471">
        <v>0</v>
      </c>
      <c r="G1293" s="471">
        <v>0</v>
      </c>
      <c r="H1293" s="472">
        <f t="shared" si="101"/>
        <v>0</v>
      </c>
      <c r="I1293" s="472">
        <f t="shared" si="102"/>
        <v>0</v>
      </c>
      <c r="J1293" s="468">
        <f t="shared" si="103"/>
        <v>0</v>
      </c>
      <c r="K1293" s="476">
        <f t="shared" si="104"/>
        <v>0</v>
      </c>
      <c r="L1293" s="348"/>
    </row>
    <row r="1294" s="455" customFormat="1" ht="19.95" customHeight="1" spans="1:12">
      <c r="A1294" s="455">
        <v>22499</v>
      </c>
      <c r="B1294" s="469">
        <f t="shared" si="100"/>
        <v>5</v>
      </c>
      <c r="C1294" s="470" t="s">
        <v>1045</v>
      </c>
      <c r="D1294" s="471">
        <v>0</v>
      </c>
      <c r="E1294" s="471">
        <v>0</v>
      </c>
      <c r="F1294" s="471">
        <v>0</v>
      </c>
      <c r="G1294" s="471">
        <v>0</v>
      </c>
      <c r="H1294" s="472">
        <f t="shared" si="101"/>
        <v>0</v>
      </c>
      <c r="I1294" s="472">
        <f t="shared" si="102"/>
        <v>0</v>
      </c>
      <c r="J1294" s="468">
        <f t="shared" si="103"/>
        <v>0</v>
      </c>
      <c r="K1294" s="476">
        <f t="shared" si="104"/>
        <v>0</v>
      </c>
      <c r="L1294" s="348"/>
    </row>
    <row r="1295" s="455" customFormat="1" ht="19.95" customHeight="1" spans="1:12">
      <c r="A1295" s="455">
        <v>2249999</v>
      </c>
      <c r="B1295" s="469">
        <f t="shared" si="100"/>
        <v>7</v>
      </c>
      <c r="C1295" s="470" t="s">
        <v>1046</v>
      </c>
      <c r="D1295" s="471">
        <v>0</v>
      </c>
      <c r="E1295" s="471">
        <v>0</v>
      </c>
      <c r="F1295" s="471">
        <v>0</v>
      </c>
      <c r="G1295" s="471">
        <v>0</v>
      </c>
      <c r="H1295" s="472">
        <f t="shared" si="101"/>
        <v>0</v>
      </c>
      <c r="I1295" s="472">
        <f t="shared" si="102"/>
        <v>0</v>
      </c>
      <c r="J1295" s="468">
        <f t="shared" si="103"/>
        <v>0</v>
      </c>
      <c r="K1295" s="476">
        <f t="shared" si="104"/>
        <v>0</v>
      </c>
      <c r="L1295" s="348"/>
    </row>
    <row r="1296" s="455" customFormat="1" ht="19.95" customHeight="1" spans="1:12">
      <c r="A1296" s="455">
        <v>227</v>
      </c>
      <c r="B1296" s="469">
        <v>3</v>
      </c>
      <c r="C1296" s="470" t="s">
        <v>1047</v>
      </c>
      <c r="D1296" s="471"/>
      <c r="E1296" s="471">
        <v>6600</v>
      </c>
      <c r="F1296" s="471"/>
      <c r="G1296" s="471"/>
      <c r="H1296" s="472">
        <f t="shared" si="101"/>
        <v>0</v>
      </c>
      <c r="I1296" s="472">
        <f t="shared" si="102"/>
        <v>0</v>
      </c>
      <c r="J1296" s="468">
        <f t="shared" si="103"/>
        <v>0</v>
      </c>
      <c r="K1296" s="476">
        <f t="shared" si="104"/>
        <v>0</v>
      </c>
      <c r="L1296" s="348"/>
    </row>
    <row r="1297" s="455" customFormat="1" ht="19.95" customHeight="1" spans="1:12">
      <c r="A1297" s="455">
        <v>229</v>
      </c>
      <c r="B1297" s="469">
        <f t="shared" ref="B1297:B1315" si="105">LEN(A1297)</f>
        <v>3</v>
      </c>
      <c r="C1297" s="470" t="s">
        <v>1048</v>
      </c>
      <c r="D1297" s="471">
        <v>0</v>
      </c>
      <c r="E1297" s="471">
        <v>0</v>
      </c>
      <c r="F1297" s="471">
        <v>380</v>
      </c>
      <c r="G1297" s="471">
        <v>380</v>
      </c>
      <c r="H1297" s="472">
        <f t="shared" si="101"/>
        <v>0</v>
      </c>
      <c r="I1297" s="472">
        <f t="shared" si="102"/>
        <v>100</v>
      </c>
      <c r="J1297" s="468">
        <f t="shared" si="103"/>
        <v>380</v>
      </c>
      <c r="K1297" s="476">
        <f t="shared" si="104"/>
        <v>0</v>
      </c>
      <c r="L1297" s="348"/>
    </row>
    <row r="1298" s="455" customFormat="1" ht="19.95" customHeight="1" spans="1:12">
      <c r="A1298" s="455">
        <v>22999</v>
      </c>
      <c r="B1298" s="469">
        <f t="shared" si="105"/>
        <v>5</v>
      </c>
      <c r="C1298" s="470" t="s">
        <v>1049</v>
      </c>
      <c r="D1298" s="471">
        <v>0</v>
      </c>
      <c r="E1298" s="471">
        <v>0</v>
      </c>
      <c r="F1298" s="471">
        <v>380</v>
      </c>
      <c r="G1298" s="471">
        <v>380</v>
      </c>
      <c r="H1298" s="472">
        <f t="shared" si="101"/>
        <v>0</v>
      </c>
      <c r="I1298" s="472">
        <f t="shared" si="102"/>
        <v>100</v>
      </c>
      <c r="J1298" s="468">
        <f t="shared" si="103"/>
        <v>380</v>
      </c>
      <c r="K1298" s="476">
        <f t="shared" si="104"/>
        <v>0</v>
      </c>
      <c r="L1298" s="348"/>
    </row>
    <row r="1299" s="455" customFormat="1" ht="19.95" customHeight="1" spans="1:12">
      <c r="A1299" s="455">
        <v>2299999</v>
      </c>
      <c r="B1299" s="469">
        <f t="shared" si="105"/>
        <v>7</v>
      </c>
      <c r="C1299" s="470" t="s">
        <v>1050</v>
      </c>
      <c r="D1299" s="471">
        <v>0</v>
      </c>
      <c r="E1299" s="471"/>
      <c r="F1299" s="471">
        <v>380</v>
      </c>
      <c r="G1299" s="471">
        <v>380</v>
      </c>
      <c r="H1299" s="472">
        <f t="shared" si="101"/>
        <v>0</v>
      </c>
      <c r="I1299" s="472">
        <f t="shared" si="102"/>
        <v>100</v>
      </c>
      <c r="J1299" s="468">
        <f t="shared" si="103"/>
        <v>380</v>
      </c>
      <c r="K1299" s="476">
        <f t="shared" si="104"/>
        <v>0</v>
      </c>
      <c r="L1299" s="348"/>
    </row>
    <row r="1300" s="455" customFormat="1" ht="19.95" customHeight="1" spans="1:12">
      <c r="A1300" s="455">
        <v>232</v>
      </c>
      <c r="B1300" s="469">
        <f t="shared" si="105"/>
        <v>3</v>
      </c>
      <c r="C1300" s="470" t="s">
        <v>1051</v>
      </c>
      <c r="D1300" s="471">
        <v>55713</v>
      </c>
      <c r="E1300" s="471">
        <v>53406</v>
      </c>
      <c r="F1300" s="471">
        <v>50483</v>
      </c>
      <c r="G1300" s="471">
        <v>50483</v>
      </c>
      <c r="H1300" s="472">
        <f t="shared" si="101"/>
        <v>94.5268321911396</v>
      </c>
      <c r="I1300" s="472">
        <f t="shared" si="102"/>
        <v>100</v>
      </c>
      <c r="J1300" s="468">
        <f t="shared" si="103"/>
        <v>-5230</v>
      </c>
      <c r="K1300" s="476">
        <f t="shared" si="104"/>
        <v>-0.0938739611939763</v>
      </c>
      <c r="L1300" s="348"/>
    </row>
    <row r="1301" s="455" customFormat="1" ht="19.95" customHeight="1" spans="1:12">
      <c r="A1301" s="455">
        <v>23201</v>
      </c>
      <c r="B1301" s="469">
        <f t="shared" si="105"/>
        <v>5</v>
      </c>
      <c r="C1301" s="470" t="s">
        <v>1052</v>
      </c>
      <c r="D1301" s="471">
        <v>0</v>
      </c>
      <c r="E1301" s="471"/>
      <c r="F1301" s="471">
        <v>0</v>
      </c>
      <c r="G1301" s="471">
        <v>0</v>
      </c>
      <c r="H1301" s="472">
        <f t="shared" si="101"/>
        <v>0</v>
      </c>
      <c r="I1301" s="472">
        <f t="shared" si="102"/>
        <v>0</v>
      </c>
      <c r="J1301" s="468">
        <f t="shared" si="103"/>
        <v>0</v>
      </c>
      <c r="K1301" s="476">
        <f t="shared" si="104"/>
        <v>0</v>
      </c>
      <c r="L1301" s="348"/>
    </row>
    <row r="1302" s="455" customFormat="1" ht="19.95" customHeight="1" spans="1:12">
      <c r="A1302" s="455">
        <v>23202</v>
      </c>
      <c r="B1302" s="469">
        <f t="shared" si="105"/>
        <v>5</v>
      </c>
      <c r="C1302" s="470" t="s">
        <v>1053</v>
      </c>
      <c r="D1302" s="471">
        <v>0</v>
      </c>
      <c r="E1302" s="471"/>
      <c r="F1302" s="471">
        <v>0</v>
      </c>
      <c r="G1302" s="471">
        <v>0</v>
      </c>
      <c r="H1302" s="472">
        <f t="shared" si="101"/>
        <v>0</v>
      </c>
      <c r="I1302" s="472">
        <f t="shared" si="102"/>
        <v>0</v>
      </c>
      <c r="J1302" s="468">
        <f t="shared" si="103"/>
        <v>0</v>
      </c>
      <c r="K1302" s="476">
        <f t="shared" si="104"/>
        <v>0</v>
      </c>
      <c r="L1302" s="348"/>
    </row>
    <row r="1303" s="455" customFormat="1" ht="19.95" customHeight="1" spans="1:12">
      <c r="A1303" s="455">
        <v>2320201</v>
      </c>
      <c r="B1303" s="469">
        <f t="shared" si="105"/>
        <v>7</v>
      </c>
      <c r="C1303" s="470" t="s">
        <v>1054</v>
      </c>
      <c r="D1303" s="471">
        <v>0</v>
      </c>
      <c r="E1303" s="471"/>
      <c r="F1303" s="471">
        <v>0</v>
      </c>
      <c r="G1303" s="471">
        <v>0</v>
      </c>
      <c r="H1303" s="472">
        <f t="shared" si="101"/>
        <v>0</v>
      </c>
      <c r="I1303" s="472">
        <f t="shared" si="102"/>
        <v>0</v>
      </c>
      <c r="J1303" s="468">
        <f t="shared" si="103"/>
        <v>0</v>
      </c>
      <c r="K1303" s="476">
        <f t="shared" si="104"/>
        <v>0</v>
      </c>
      <c r="L1303" s="348"/>
    </row>
    <row r="1304" s="455" customFormat="1" ht="19.95" customHeight="1" spans="1:12">
      <c r="A1304" s="455">
        <v>2320202</v>
      </c>
      <c r="B1304" s="469">
        <f t="shared" si="105"/>
        <v>7</v>
      </c>
      <c r="C1304" s="470" t="s">
        <v>1055</v>
      </c>
      <c r="D1304" s="471">
        <v>0</v>
      </c>
      <c r="E1304" s="471"/>
      <c r="F1304" s="471">
        <v>0</v>
      </c>
      <c r="G1304" s="471">
        <v>0</v>
      </c>
      <c r="H1304" s="472">
        <f t="shared" si="101"/>
        <v>0</v>
      </c>
      <c r="I1304" s="472">
        <f t="shared" si="102"/>
        <v>0</v>
      </c>
      <c r="J1304" s="468">
        <f t="shared" si="103"/>
        <v>0</v>
      </c>
      <c r="K1304" s="476">
        <f t="shared" si="104"/>
        <v>0</v>
      </c>
      <c r="L1304" s="348"/>
    </row>
    <row r="1305" s="455" customFormat="1" ht="19.95" customHeight="1" spans="1:12">
      <c r="A1305" s="455">
        <v>2320203</v>
      </c>
      <c r="B1305" s="469">
        <f t="shared" si="105"/>
        <v>7</v>
      </c>
      <c r="C1305" s="470" t="s">
        <v>1056</v>
      </c>
      <c r="D1305" s="471">
        <v>0</v>
      </c>
      <c r="E1305" s="471"/>
      <c r="F1305" s="471">
        <v>0</v>
      </c>
      <c r="G1305" s="471">
        <v>0</v>
      </c>
      <c r="H1305" s="472">
        <f t="shared" si="101"/>
        <v>0</v>
      </c>
      <c r="I1305" s="472">
        <f t="shared" si="102"/>
        <v>0</v>
      </c>
      <c r="J1305" s="468">
        <f t="shared" si="103"/>
        <v>0</v>
      </c>
      <c r="K1305" s="476">
        <f t="shared" si="104"/>
        <v>0</v>
      </c>
      <c r="L1305" s="348"/>
    </row>
    <row r="1306" s="455" customFormat="1" ht="19.95" customHeight="1" spans="1:12">
      <c r="A1306" s="455">
        <v>2320299</v>
      </c>
      <c r="B1306" s="469">
        <f t="shared" si="105"/>
        <v>7</v>
      </c>
      <c r="C1306" s="470" t="s">
        <v>1057</v>
      </c>
      <c r="D1306" s="471">
        <v>0</v>
      </c>
      <c r="E1306" s="471"/>
      <c r="F1306" s="471">
        <v>0</v>
      </c>
      <c r="G1306" s="471">
        <v>0</v>
      </c>
      <c r="H1306" s="472">
        <f t="shared" si="101"/>
        <v>0</v>
      </c>
      <c r="I1306" s="472">
        <f t="shared" si="102"/>
        <v>0</v>
      </c>
      <c r="J1306" s="468">
        <f t="shared" si="103"/>
        <v>0</v>
      </c>
      <c r="K1306" s="476">
        <f t="shared" si="104"/>
        <v>0</v>
      </c>
      <c r="L1306" s="348"/>
    </row>
    <row r="1307" s="455" customFormat="1" ht="19.95" customHeight="1" spans="1:12">
      <c r="A1307" s="455">
        <v>23203</v>
      </c>
      <c r="B1307" s="469">
        <f t="shared" si="105"/>
        <v>5</v>
      </c>
      <c r="C1307" s="470" t="s">
        <v>1058</v>
      </c>
      <c r="D1307" s="471">
        <v>55713</v>
      </c>
      <c r="E1307" s="471">
        <v>53406</v>
      </c>
      <c r="F1307" s="471">
        <v>50483</v>
      </c>
      <c r="G1307" s="471">
        <v>50483</v>
      </c>
      <c r="H1307" s="472">
        <f t="shared" si="101"/>
        <v>94.5268321911396</v>
      </c>
      <c r="I1307" s="472">
        <f t="shared" si="102"/>
        <v>100</v>
      </c>
      <c r="J1307" s="468">
        <f t="shared" si="103"/>
        <v>-5230</v>
      </c>
      <c r="K1307" s="476">
        <f t="shared" si="104"/>
        <v>-0.0938739611939763</v>
      </c>
      <c r="L1307" s="348"/>
    </row>
    <row r="1308" s="455" customFormat="1" ht="19.95" customHeight="1" spans="1:12">
      <c r="A1308" s="455">
        <v>2320301</v>
      </c>
      <c r="B1308" s="469">
        <f t="shared" si="105"/>
        <v>7</v>
      </c>
      <c r="C1308" s="470" t="s">
        <v>1059</v>
      </c>
      <c r="D1308" s="471">
        <v>55713</v>
      </c>
      <c r="E1308" s="471">
        <v>53406</v>
      </c>
      <c r="F1308" s="471">
        <v>50483</v>
      </c>
      <c r="G1308" s="471">
        <v>50483</v>
      </c>
      <c r="H1308" s="472">
        <f t="shared" si="101"/>
        <v>94.5268321911396</v>
      </c>
      <c r="I1308" s="472">
        <f t="shared" si="102"/>
        <v>100</v>
      </c>
      <c r="J1308" s="468">
        <f t="shared" si="103"/>
        <v>-5230</v>
      </c>
      <c r="K1308" s="476">
        <f t="shared" si="104"/>
        <v>-0.0938739611939763</v>
      </c>
      <c r="L1308" s="348"/>
    </row>
    <row r="1309" s="455" customFormat="1" ht="19.95" customHeight="1" spans="1:12">
      <c r="A1309" s="455">
        <v>2320302</v>
      </c>
      <c r="B1309" s="469">
        <f t="shared" si="105"/>
        <v>7</v>
      </c>
      <c r="C1309" s="470" t="s">
        <v>1060</v>
      </c>
      <c r="D1309" s="471">
        <v>0</v>
      </c>
      <c r="E1309" s="471">
        <v>0</v>
      </c>
      <c r="F1309" s="471">
        <v>0</v>
      </c>
      <c r="G1309" s="471">
        <v>0</v>
      </c>
      <c r="H1309" s="472">
        <f t="shared" si="101"/>
        <v>0</v>
      </c>
      <c r="I1309" s="472">
        <f t="shared" si="102"/>
        <v>0</v>
      </c>
      <c r="J1309" s="468">
        <f t="shared" si="103"/>
        <v>0</v>
      </c>
      <c r="K1309" s="476">
        <f t="shared" si="104"/>
        <v>0</v>
      </c>
      <c r="L1309" s="348"/>
    </row>
    <row r="1310" s="455" customFormat="1" ht="19.95" customHeight="1" spans="1:12">
      <c r="A1310" s="455">
        <v>2320303</v>
      </c>
      <c r="B1310" s="469">
        <f t="shared" si="105"/>
        <v>7</v>
      </c>
      <c r="C1310" s="470" t="s">
        <v>1061</v>
      </c>
      <c r="D1310" s="471">
        <v>0</v>
      </c>
      <c r="E1310" s="471">
        <v>0</v>
      </c>
      <c r="F1310" s="471">
        <v>0</v>
      </c>
      <c r="G1310" s="471">
        <v>0</v>
      </c>
      <c r="H1310" s="472">
        <f t="shared" si="101"/>
        <v>0</v>
      </c>
      <c r="I1310" s="472">
        <f t="shared" si="102"/>
        <v>0</v>
      </c>
      <c r="J1310" s="468">
        <f t="shared" si="103"/>
        <v>0</v>
      </c>
      <c r="K1310" s="476">
        <f t="shared" si="104"/>
        <v>0</v>
      </c>
      <c r="L1310" s="348"/>
    </row>
    <row r="1311" s="455" customFormat="1" ht="19.95" customHeight="1" spans="1:12">
      <c r="A1311" s="455">
        <v>2320399</v>
      </c>
      <c r="B1311" s="469">
        <f t="shared" si="105"/>
        <v>7</v>
      </c>
      <c r="C1311" s="470" t="s">
        <v>1062</v>
      </c>
      <c r="D1311" s="471">
        <v>0</v>
      </c>
      <c r="E1311" s="471">
        <v>0</v>
      </c>
      <c r="F1311" s="471">
        <v>0</v>
      </c>
      <c r="G1311" s="471">
        <v>0</v>
      </c>
      <c r="H1311" s="472">
        <f t="shared" si="101"/>
        <v>0</v>
      </c>
      <c r="I1311" s="472">
        <f t="shared" si="102"/>
        <v>0</v>
      </c>
      <c r="J1311" s="468">
        <f t="shared" si="103"/>
        <v>0</v>
      </c>
      <c r="K1311" s="476">
        <f t="shared" si="104"/>
        <v>0</v>
      </c>
      <c r="L1311" s="348"/>
    </row>
    <row r="1312" s="455" customFormat="1" ht="19.95" customHeight="1" spans="1:12">
      <c r="A1312" s="455">
        <v>233</v>
      </c>
      <c r="B1312" s="469">
        <f t="shared" si="105"/>
        <v>3</v>
      </c>
      <c r="C1312" s="470" t="s">
        <v>1063</v>
      </c>
      <c r="D1312" s="471">
        <v>277</v>
      </c>
      <c r="E1312" s="471">
        <v>300</v>
      </c>
      <c r="F1312" s="471">
        <v>347</v>
      </c>
      <c r="G1312" s="471">
        <v>347</v>
      </c>
      <c r="H1312" s="472">
        <f t="shared" si="101"/>
        <v>115.666666666667</v>
      </c>
      <c r="I1312" s="472">
        <f t="shared" si="102"/>
        <v>100</v>
      </c>
      <c r="J1312" s="468">
        <f t="shared" si="103"/>
        <v>70</v>
      </c>
      <c r="K1312" s="476">
        <f t="shared" si="104"/>
        <v>0.252707581227437</v>
      </c>
      <c r="L1312" s="348"/>
    </row>
    <row r="1313" s="455" customFormat="1" ht="19.95" customHeight="1" spans="1:12">
      <c r="A1313" s="455">
        <v>23301</v>
      </c>
      <c r="B1313" s="469">
        <f t="shared" si="105"/>
        <v>5</v>
      </c>
      <c r="C1313" s="470" t="s">
        <v>1064</v>
      </c>
      <c r="D1313" s="471">
        <v>0</v>
      </c>
      <c r="E1313" s="471"/>
      <c r="F1313" s="471">
        <v>0</v>
      </c>
      <c r="G1313" s="471">
        <v>0</v>
      </c>
      <c r="H1313" s="472">
        <f t="shared" si="101"/>
        <v>0</v>
      </c>
      <c r="I1313" s="472">
        <f t="shared" si="102"/>
        <v>0</v>
      </c>
      <c r="J1313" s="468">
        <f t="shared" si="103"/>
        <v>0</v>
      </c>
      <c r="K1313" s="476">
        <f t="shared" si="104"/>
        <v>0</v>
      </c>
      <c r="L1313" s="348"/>
    </row>
    <row r="1314" s="455" customFormat="1" ht="19.95" customHeight="1" spans="1:12">
      <c r="A1314" s="455">
        <v>23302</v>
      </c>
      <c r="B1314" s="469">
        <f t="shared" si="105"/>
        <v>5</v>
      </c>
      <c r="C1314" s="470" t="s">
        <v>1065</v>
      </c>
      <c r="D1314" s="471">
        <v>0</v>
      </c>
      <c r="E1314" s="471"/>
      <c r="F1314" s="471">
        <v>0</v>
      </c>
      <c r="G1314" s="471">
        <v>0</v>
      </c>
      <c r="H1314" s="472">
        <f t="shared" si="101"/>
        <v>0</v>
      </c>
      <c r="I1314" s="472">
        <f t="shared" si="102"/>
        <v>0</v>
      </c>
      <c r="J1314" s="468">
        <f t="shared" si="103"/>
        <v>0</v>
      </c>
      <c r="K1314" s="476">
        <f t="shared" si="104"/>
        <v>0</v>
      </c>
      <c r="L1314" s="348"/>
    </row>
    <row r="1315" s="455" customFormat="1" ht="19.95" customHeight="1" spans="1:12">
      <c r="A1315" s="455">
        <v>23303</v>
      </c>
      <c r="B1315" s="469">
        <f t="shared" si="105"/>
        <v>5</v>
      </c>
      <c r="C1315" s="470" t="s">
        <v>1066</v>
      </c>
      <c r="D1315" s="471">
        <v>277</v>
      </c>
      <c r="E1315" s="471">
        <v>300</v>
      </c>
      <c r="F1315" s="471">
        <v>347</v>
      </c>
      <c r="G1315" s="471">
        <v>347</v>
      </c>
      <c r="H1315" s="472">
        <f t="shared" si="101"/>
        <v>115.666666666667</v>
      </c>
      <c r="I1315" s="472">
        <f t="shared" si="102"/>
        <v>100</v>
      </c>
      <c r="J1315" s="468">
        <f t="shared" si="103"/>
        <v>70</v>
      </c>
      <c r="K1315" s="476">
        <f t="shared" si="104"/>
        <v>0.252707581227437</v>
      </c>
      <c r="L1315" s="348"/>
    </row>
    <row r="1316" ht="21" customHeight="1" spans="3:11">
      <c r="C1316" s="479"/>
      <c r="D1316" s="479"/>
      <c r="E1316" s="479"/>
      <c r="F1316" s="479"/>
      <c r="G1316" s="479"/>
      <c r="H1316" s="479"/>
      <c r="I1316" s="479"/>
      <c r="J1316" s="482"/>
      <c r="K1316" s="482"/>
    </row>
    <row r="1317" ht="58.05" customHeight="1" spans="3:11">
      <c r="C1317" s="480" t="s">
        <v>1067</v>
      </c>
      <c r="D1317" s="480"/>
      <c r="E1317" s="480"/>
      <c r="F1317" s="480"/>
      <c r="G1317" s="480"/>
      <c r="H1317" s="480"/>
      <c r="I1317" s="480"/>
      <c r="J1317" s="480"/>
      <c r="K1317" s="480"/>
    </row>
    <row r="1322" spans="3:5">
      <c r="C1322" s="481"/>
      <c r="D1322" s="481"/>
      <c r="E1322" s="481"/>
    </row>
  </sheetData>
  <autoFilter xmlns:etc="http://www.wps.cn/officeDocument/2017/etCustomData" ref="A5:XFD1317" etc:filterBottomFollowUsedRange="0">
    <extLst/>
  </autoFilter>
  <mergeCells count="11">
    <mergeCell ref="C1:K1"/>
    <mergeCell ref="J3:K3"/>
    <mergeCell ref="C1316:I1316"/>
    <mergeCell ref="C1317:K1317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432638888888889" right="0.313888888888889" top="0.354166666666667" bottom="0.707638888888889" header="0.354166666666667" footer="0.471527777777778"/>
  <pageSetup paperSize="9" scale="70" orientation="portrait" useFirstPageNumber="1"/>
  <headerFooter alignWithMargins="0"/>
</worksheet>
</file>

<file path=xl/worksheets/sheet2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Zeros="0" workbookViewId="0">
      <selection activeCell="B27" sqref="B27"/>
    </sheetView>
  </sheetViews>
  <sheetFormatPr defaultColWidth="9" defaultRowHeight="25.5" customHeight="1" outlineLevelCol="4"/>
  <cols>
    <col min="1" max="1" width="44.4" style="441" customWidth="1"/>
    <col min="2" max="2" width="14.5" style="441" customWidth="1"/>
    <col min="3" max="3" width="49" style="441" customWidth="1"/>
    <col min="4" max="4" width="13.4" style="441" customWidth="1"/>
    <col min="5" max="5" width="2" style="441" customWidth="1"/>
    <col min="6" max="6" width="11.2" style="441" customWidth="1"/>
    <col min="7" max="16384" width="9" style="441"/>
  </cols>
  <sheetData>
    <row r="1" ht="31.5" customHeight="1" spans="1:4">
      <c r="A1" s="266" t="s">
        <v>1068</v>
      </c>
      <c r="B1" s="266"/>
      <c r="C1" s="266"/>
      <c r="D1" s="266"/>
    </row>
    <row r="2" ht="23.25" customHeight="1" spans="1:4">
      <c r="A2" s="442"/>
      <c r="B2" s="443"/>
      <c r="C2" s="444"/>
      <c r="D2" s="404" t="s">
        <v>1</v>
      </c>
    </row>
    <row r="3" s="440" customFormat="1" ht="26.25" customHeight="1" spans="1:4">
      <c r="A3" s="269" t="s">
        <v>1069</v>
      </c>
      <c r="B3" s="269" t="s">
        <v>1070</v>
      </c>
      <c r="C3" s="269" t="s">
        <v>1069</v>
      </c>
      <c r="D3" s="269" t="s">
        <v>1070</v>
      </c>
    </row>
    <row r="4" s="440" customFormat="1" ht="19.95" customHeight="1" spans="1:4">
      <c r="A4" s="445" t="s">
        <v>1071</v>
      </c>
      <c r="B4" s="446">
        <v>726362</v>
      </c>
      <c r="C4" s="447" t="s">
        <v>1072</v>
      </c>
      <c r="D4" s="446">
        <v>610603</v>
      </c>
    </row>
    <row r="5" ht="19.95" customHeight="1" spans="1:4">
      <c r="A5" s="445" t="s">
        <v>1073</v>
      </c>
      <c r="B5" s="446">
        <v>437282</v>
      </c>
      <c r="C5" s="447" t="s">
        <v>1074</v>
      </c>
      <c r="D5" s="446">
        <v>582776</v>
      </c>
    </row>
    <row r="6" ht="19.95" customHeight="1" spans="1:4">
      <c r="A6" s="445" t="s">
        <v>1075</v>
      </c>
      <c r="B6" s="446">
        <v>50914</v>
      </c>
      <c r="C6" s="447" t="s">
        <v>1076</v>
      </c>
      <c r="D6" s="446">
        <v>481550</v>
      </c>
    </row>
    <row r="7" ht="19.95" customHeight="1" spans="1:4">
      <c r="A7" s="445" t="s">
        <v>1077</v>
      </c>
      <c r="B7" s="446">
        <v>240024</v>
      </c>
      <c r="C7" s="447" t="s">
        <v>1078</v>
      </c>
      <c r="D7" s="446">
        <v>101226</v>
      </c>
    </row>
    <row r="8" ht="19.95" customHeight="1" spans="1:5">
      <c r="A8" s="445" t="s">
        <v>1079</v>
      </c>
      <c r="B8" s="446">
        <v>146344</v>
      </c>
      <c r="C8" s="445" t="s">
        <v>1080</v>
      </c>
      <c r="D8" s="446"/>
      <c r="E8" s="448"/>
    </row>
    <row r="9" ht="19.95" customHeight="1" spans="1:4">
      <c r="A9" s="445" t="s">
        <v>1081</v>
      </c>
      <c r="B9" s="446">
        <v>74400</v>
      </c>
      <c r="C9" s="445" t="s">
        <v>1082</v>
      </c>
      <c r="D9" s="446">
        <v>412839</v>
      </c>
    </row>
    <row r="10" ht="19.95" customHeight="1" spans="1:4">
      <c r="A10" s="445" t="s">
        <v>1083</v>
      </c>
      <c r="B10" s="446">
        <v>416969</v>
      </c>
      <c r="C10" s="445" t="s">
        <v>1084</v>
      </c>
      <c r="D10" s="446">
        <v>75505</v>
      </c>
    </row>
    <row r="11" ht="19.95" customHeight="1" spans="1:4">
      <c r="A11" s="445" t="s">
        <v>1085</v>
      </c>
      <c r="B11" s="446"/>
      <c r="C11" s="445" t="s">
        <v>1086</v>
      </c>
      <c r="D11" s="446">
        <v>4130</v>
      </c>
    </row>
    <row r="12" ht="19.95" customHeight="1" spans="1:4">
      <c r="A12" s="445" t="s">
        <v>1087</v>
      </c>
      <c r="B12" s="446">
        <v>30840</v>
      </c>
      <c r="C12" s="449"/>
      <c r="D12" s="449"/>
    </row>
    <row r="13" ht="19.95" customHeight="1" spans="1:4">
      <c r="A13" s="445"/>
      <c r="B13" s="446"/>
      <c r="C13" s="447" t="s">
        <v>1088</v>
      </c>
      <c r="D13" s="446"/>
    </row>
    <row r="14" ht="19.95" customHeight="1" spans="1:4">
      <c r="A14" s="445"/>
      <c r="B14" s="446"/>
      <c r="C14" s="447" t="s">
        <v>1089</v>
      </c>
      <c r="D14" s="446"/>
    </row>
    <row r="15" ht="19.95" customHeight="1" spans="1:5">
      <c r="A15" s="445"/>
      <c r="B15" s="446"/>
      <c r="C15" s="447" t="s">
        <v>1090</v>
      </c>
      <c r="D15" s="446">
        <f>D13-D14</f>
        <v>0</v>
      </c>
      <c r="E15" s="349"/>
    </row>
    <row r="16" ht="19.95" customHeight="1" spans="1:4">
      <c r="A16" s="445"/>
      <c r="B16" s="446"/>
      <c r="C16" s="449"/>
      <c r="D16" s="446"/>
    </row>
    <row r="17" ht="19.95" customHeight="1" spans="1:5">
      <c r="A17" s="269" t="s">
        <v>1091</v>
      </c>
      <c r="B17" s="344">
        <f>B4+B5+B9+B10+B11+B12</f>
        <v>1685853</v>
      </c>
      <c r="C17" s="269" t="s">
        <v>1092</v>
      </c>
      <c r="D17" s="344">
        <f>D4+D5+D8+D9+D10+D13+D11</f>
        <v>1685853</v>
      </c>
      <c r="E17" s="450"/>
    </row>
    <row r="18" ht="26.25" hidden="1" customHeight="1" spans="1:5">
      <c r="A18" s="407"/>
      <c r="B18" s="407"/>
      <c r="C18" s="407"/>
      <c r="D18" s="407"/>
      <c r="E18" s="451"/>
    </row>
    <row r="19" ht="24" hidden="1" customHeight="1" spans="2:4">
      <c r="B19" s="452"/>
      <c r="C19" s="452"/>
      <c r="D19" s="452">
        <f>D17-D15</f>
        <v>1685853</v>
      </c>
    </row>
    <row r="20" ht="24" customHeight="1" spans="2:3">
      <c r="B20" s="452"/>
      <c r="C20" s="452"/>
    </row>
    <row r="21" ht="24" customHeight="1" spans="2:4">
      <c r="B21" s="452"/>
      <c r="C21" s="452"/>
      <c r="D21" s="452"/>
    </row>
    <row r="22" ht="24" customHeight="1" spans="2:4">
      <c r="B22" s="452"/>
      <c r="C22" s="452"/>
      <c r="D22" s="452"/>
    </row>
    <row r="23" ht="24" customHeight="1" spans="2:4">
      <c r="B23" s="453"/>
      <c r="C23" s="452"/>
      <c r="D23" s="452"/>
    </row>
    <row r="24" ht="24" customHeight="1" spans="2:4">
      <c r="B24" s="452"/>
      <c r="C24" s="452"/>
      <c r="D24" s="452"/>
    </row>
    <row r="25" ht="24" customHeight="1" spans="2:4">
      <c r="B25" s="452"/>
      <c r="C25" s="452"/>
      <c r="D25" s="452"/>
    </row>
    <row r="26" ht="24" customHeight="1" spans="2:4">
      <c r="B26" s="452"/>
      <c r="C26" s="452"/>
      <c r="D26" s="452"/>
    </row>
  </sheetData>
  <protectedRanges>
    <protectedRange sqref="D8:D9" name="区域1_1_1_1_1"/>
  </protectedRanges>
  <mergeCells count="1">
    <mergeCell ref="A1:D1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showZeros="0" workbookViewId="0">
      <selection activeCell="F3" sqref="F3:G3"/>
    </sheetView>
  </sheetViews>
  <sheetFormatPr defaultColWidth="9" defaultRowHeight="12.75" outlineLevelRow="7"/>
  <cols>
    <col min="1" max="1" width="38.9" style="424" customWidth="1"/>
    <col min="2" max="2" width="11.1" style="424" customWidth="1"/>
    <col min="3" max="3" width="11.1" style="425" customWidth="1"/>
    <col min="4" max="4" width="11.1" style="424" customWidth="1"/>
    <col min="5" max="5" width="11.5" style="424" customWidth="1"/>
    <col min="6" max="7" width="12.9" style="424" customWidth="1"/>
    <col min="8" max="8" width="1.9" style="426" customWidth="1"/>
    <col min="9" max="9" width="13" style="424" customWidth="1"/>
    <col min="10" max="10" width="3.5" style="424" customWidth="1"/>
    <col min="11" max="11" width="13.1" style="424" customWidth="1"/>
    <col min="12" max="16384" width="9" style="424"/>
  </cols>
  <sheetData>
    <row r="1" s="422" customFormat="1" ht="31.5" customHeight="1" spans="1:8">
      <c r="A1" s="4" t="s">
        <v>1093</v>
      </c>
      <c r="B1" s="4"/>
      <c r="C1" s="4"/>
      <c r="D1" s="4"/>
      <c r="E1" s="4"/>
      <c r="F1" s="4"/>
      <c r="G1" s="4"/>
      <c r="H1" s="427"/>
    </row>
    <row r="2" s="259" customFormat="1" ht="23.25" customHeight="1" spans="3:8">
      <c r="C2" s="428"/>
      <c r="F2" s="429" t="s">
        <v>1</v>
      </c>
      <c r="G2" s="429"/>
      <c r="H2" s="430"/>
    </row>
    <row r="3" s="298" customFormat="1" ht="26.25" customHeight="1" spans="1:8">
      <c r="A3" s="305" t="s">
        <v>2</v>
      </c>
      <c r="B3" s="305" t="s">
        <v>3</v>
      </c>
      <c r="C3" s="431" t="s">
        <v>1094</v>
      </c>
      <c r="D3" s="305" t="s">
        <v>6</v>
      </c>
      <c r="E3" s="431" t="s">
        <v>1095</v>
      </c>
      <c r="F3" s="305" t="s">
        <v>9</v>
      </c>
      <c r="G3" s="305"/>
      <c r="H3" s="432"/>
    </row>
    <row r="4" s="298" customFormat="1" ht="26.25" customHeight="1" spans="1:8">
      <c r="A4" s="305"/>
      <c r="B4" s="305"/>
      <c r="C4" s="433"/>
      <c r="D4" s="305"/>
      <c r="E4" s="433"/>
      <c r="F4" s="5" t="s">
        <v>10</v>
      </c>
      <c r="G4" s="5" t="s">
        <v>11</v>
      </c>
      <c r="H4" s="432"/>
    </row>
    <row r="5" s="423" customFormat="1" ht="20.25" customHeight="1" spans="1:11">
      <c r="A5" s="434" t="s">
        <v>12</v>
      </c>
      <c r="B5" s="308"/>
      <c r="C5" s="308"/>
      <c r="D5" s="308"/>
      <c r="E5" s="343"/>
      <c r="F5" s="344"/>
      <c r="G5" s="343"/>
      <c r="H5" s="435"/>
      <c r="I5" s="437"/>
      <c r="J5" s="348"/>
      <c r="K5" s="438"/>
    </row>
    <row r="6" ht="20.1" customHeight="1" spans="1:9">
      <c r="A6" s="182"/>
      <c r="B6" s="182"/>
      <c r="C6" s="182"/>
      <c r="D6" s="182"/>
      <c r="E6" s="182"/>
      <c r="F6" s="182"/>
      <c r="G6" s="182"/>
      <c r="I6" s="439"/>
    </row>
    <row r="7" ht="24" customHeight="1" spans="1:7">
      <c r="A7" s="213" t="s">
        <v>1096</v>
      </c>
      <c r="B7" s="213"/>
      <c r="C7" s="213"/>
      <c r="D7" s="213"/>
      <c r="E7" s="213"/>
      <c r="F7" s="213"/>
      <c r="G7" s="213"/>
    </row>
    <row r="8" ht="13.5" spans="1:7">
      <c r="A8" s="436"/>
      <c r="B8" s="300"/>
      <c r="C8" s="300"/>
      <c r="D8" s="300"/>
      <c r="E8" s="300"/>
      <c r="F8" s="300"/>
      <c r="G8" s="300"/>
    </row>
  </sheetData>
  <mergeCells count="10">
    <mergeCell ref="A1:G1"/>
    <mergeCell ref="F2:G2"/>
    <mergeCell ref="F3:G3"/>
    <mergeCell ref="A6:G6"/>
    <mergeCell ref="A7:G7"/>
    <mergeCell ref="A3:A4"/>
    <mergeCell ref="B3:B4"/>
    <mergeCell ref="C3:C4"/>
    <mergeCell ref="D3:D4"/>
    <mergeCell ref="E3:E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Zeros="0" zoomScale="110" zoomScaleNormal="110" workbookViewId="0">
      <selection activeCell="B3" sqref="B3:B4"/>
    </sheetView>
  </sheetViews>
  <sheetFormatPr defaultColWidth="9" defaultRowHeight="12.75" outlineLevelRow="6"/>
  <cols>
    <col min="1" max="1" width="39" style="409" customWidth="1"/>
    <col min="2" max="2" width="10.7" style="409" customWidth="1"/>
    <col min="3" max="3" width="10.5" style="409" customWidth="1"/>
    <col min="4" max="4" width="10" style="409" customWidth="1"/>
    <col min="5" max="5" width="10.4" style="409" customWidth="1"/>
    <col min="6" max="6" width="9" style="409" customWidth="1"/>
    <col min="7" max="7" width="10.4" style="409" customWidth="1"/>
    <col min="8" max="8" width="8.6" style="410" customWidth="1"/>
    <col min="9" max="9" width="9.4" style="409" customWidth="1"/>
    <col min="10" max="10" width="1.7" style="409" customWidth="1"/>
    <col min="11" max="16384" width="9" style="409"/>
  </cols>
  <sheetData>
    <row r="1" s="264" customFormat="1" ht="31.5" customHeight="1" spans="1:9">
      <c r="A1" s="266" t="s">
        <v>1097</v>
      </c>
      <c r="B1" s="266"/>
      <c r="C1" s="266"/>
      <c r="D1" s="266"/>
      <c r="E1" s="266"/>
      <c r="F1" s="266"/>
      <c r="G1" s="266"/>
      <c r="H1" s="266"/>
      <c r="I1" s="266"/>
    </row>
    <row r="2" ht="21" customHeight="1" spans="1:9">
      <c r="A2" s="411"/>
      <c r="B2" s="412"/>
      <c r="C2" s="413"/>
      <c r="D2" s="413"/>
      <c r="E2" s="413"/>
      <c r="F2" s="413"/>
      <c r="G2" s="413"/>
      <c r="I2" s="421" t="s">
        <v>1</v>
      </c>
    </row>
    <row r="3" ht="30" customHeight="1" spans="1:9">
      <c r="A3" s="414" t="s">
        <v>2</v>
      </c>
      <c r="B3" s="414" t="s">
        <v>6</v>
      </c>
      <c r="C3" s="414" t="s">
        <v>4</v>
      </c>
      <c r="D3" s="414" t="s">
        <v>5</v>
      </c>
      <c r="E3" s="414" t="s">
        <v>6</v>
      </c>
      <c r="F3" s="414" t="s">
        <v>7</v>
      </c>
      <c r="G3" s="414" t="s">
        <v>8</v>
      </c>
      <c r="H3" s="204" t="s">
        <v>1098</v>
      </c>
      <c r="I3" s="204"/>
    </row>
    <row r="4" ht="25.5" customHeight="1" spans="1:9">
      <c r="A4" s="414"/>
      <c r="B4" s="414"/>
      <c r="C4" s="414"/>
      <c r="D4" s="414"/>
      <c r="E4" s="414" t="s">
        <v>50</v>
      </c>
      <c r="F4" s="414"/>
      <c r="G4" s="414"/>
      <c r="H4" s="415" t="s">
        <v>10</v>
      </c>
      <c r="I4" s="415" t="s">
        <v>11</v>
      </c>
    </row>
    <row r="5" ht="19.95" customHeight="1" spans="1:9">
      <c r="A5" s="416" t="s">
        <v>1099</v>
      </c>
      <c r="B5" s="417"/>
      <c r="C5" s="417"/>
      <c r="D5" s="417"/>
      <c r="E5" s="417"/>
      <c r="F5" s="418"/>
      <c r="G5" s="418"/>
      <c r="H5" s="417"/>
      <c r="I5" s="418"/>
    </row>
    <row r="6" ht="19.95" customHeight="1" spans="1:9">
      <c r="A6" s="419"/>
      <c r="B6" s="419"/>
      <c r="C6" s="419"/>
      <c r="D6" s="419"/>
      <c r="E6" s="419"/>
      <c r="F6" s="419"/>
      <c r="G6" s="419"/>
      <c r="H6" s="420"/>
      <c r="I6" s="420"/>
    </row>
    <row r="7" ht="21" customHeight="1" spans="1:9">
      <c r="A7" s="419" t="s">
        <v>1096</v>
      </c>
      <c r="B7" s="419"/>
      <c r="C7" s="419"/>
      <c r="D7" s="419"/>
      <c r="E7" s="419"/>
      <c r="F7" s="419"/>
      <c r="G7" s="419"/>
      <c r="H7" s="420"/>
      <c r="I7" s="420"/>
    </row>
  </sheetData>
  <mergeCells count="11">
    <mergeCell ref="A1:I1"/>
    <mergeCell ref="H3:I3"/>
    <mergeCell ref="A6:I6"/>
    <mergeCell ref="A7:I7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Zeros="0" workbookViewId="0">
      <selection activeCell="F37" sqref="F37"/>
    </sheetView>
  </sheetViews>
  <sheetFormatPr defaultColWidth="9" defaultRowHeight="20.25" customHeight="1" outlineLevelCol="4"/>
  <cols>
    <col min="1" max="1" width="45.2" style="264" customWidth="1"/>
    <col min="2" max="2" width="12.6" style="264" customWidth="1"/>
    <col min="3" max="3" width="49.1" style="264" customWidth="1"/>
    <col min="4" max="4" width="12.4" style="264" customWidth="1"/>
    <col min="5" max="5" width="1.6" style="264" customWidth="1"/>
    <col min="6" max="16384" width="9" style="264"/>
  </cols>
  <sheetData>
    <row r="1" ht="31.5" customHeight="1" spans="1:4">
      <c r="A1" s="266" t="s">
        <v>1100</v>
      </c>
      <c r="B1" s="266"/>
      <c r="C1" s="266"/>
      <c r="D1" s="266"/>
    </row>
    <row r="2" s="401" customFormat="1" ht="24" customHeight="1" spans="1:4">
      <c r="A2" s="267"/>
      <c r="B2" s="403"/>
      <c r="D2" s="404" t="s">
        <v>1101</v>
      </c>
    </row>
    <row r="3" s="402" customFormat="1" ht="22.05" customHeight="1" spans="1:4">
      <c r="A3" s="269" t="s">
        <v>1069</v>
      </c>
      <c r="B3" s="269" t="s">
        <v>1070</v>
      </c>
      <c r="C3" s="269" t="s">
        <v>1069</v>
      </c>
      <c r="D3" s="269" t="s">
        <v>1070</v>
      </c>
    </row>
    <row r="4" s="401" customFormat="1" ht="22.05" customHeight="1" spans="1:5">
      <c r="A4" s="5" t="s">
        <v>1091</v>
      </c>
      <c r="B4" s="350"/>
      <c r="C4" s="5" t="s">
        <v>1092</v>
      </c>
      <c r="D4" s="350"/>
      <c r="E4" s="405"/>
    </row>
    <row r="5" s="401" customFormat="1" ht="22.05" customHeight="1" spans="1:5">
      <c r="A5" s="406"/>
      <c r="B5" s="406"/>
      <c r="C5" s="406"/>
      <c r="D5" s="406"/>
      <c r="E5" s="407"/>
    </row>
    <row r="6" ht="22.05" customHeight="1" spans="1:4">
      <c r="A6" s="213" t="s">
        <v>1096</v>
      </c>
      <c r="B6" s="213"/>
      <c r="C6" s="213"/>
      <c r="D6" s="213"/>
    </row>
    <row r="7" ht="22.05" customHeight="1" spans="2:4">
      <c r="B7" s="408"/>
      <c r="C7" s="408"/>
      <c r="D7" s="408"/>
    </row>
    <row r="8" ht="22.05" customHeight="1"/>
    <row r="9" ht="22.05" customHeight="1"/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</sheetData>
  <mergeCells count="2">
    <mergeCell ref="A1:D1"/>
    <mergeCell ref="A6:D6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D6" sqref="D6"/>
    </sheetView>
  </sheetViews>
  <sheetFormatPr defaultColWidth="9" defaultRowHeight="14.25" outlineLevelCol="2"/>
  <cols>
    <col min="1" max="1" width="44.2" style="3" customWidth="1"/>
    <col min="2" max="3" width="24" style="3" customWidth="1"/>
    <col min="4" max="16376" width="9" style="3"/>
    <col min="16377" max="16384" width="9" style="263"/>
  </cols>
  <sheetData>
    <row r="1" ht="31.5" customHeight="1" spans="1:3">
      <c r="A1" s="4" t="s">
        <v>1102</v>
      </c>
      <c r="B1" s="4"/>
      <c r="C1" s="4"/>
    </row>
    <row r="2" ht="19.05" customHeight="1" spans="3:3">
      <c r="C2" s="260" t="s">
        <v>1</v>
      </c>
    </row>
    <row r="3" s="2" customFormat="1" ht="19.95" customHeight="1" spans="1:3">
      <c r="A3" s="393" t="s">
        <v>1103</v>
      </c>
      <c r="B3" s="393" t="s">
        <v>1104</v>
      </c>
      <c r="C3" s="393" t="s">
        <v>1105</v>
      </c>
    </row>
    <row r="4" s="2" customFormat="1" ht="22.2" customHeight="1" spans="1:3">
      <c r="A4" s="394" t="s">
        <v>1106</v>
      </c>
      <c r="B4" s="395">
        <f>B5+B10+B21+B24+B27+B29</f>
        <v>125373</v>
      </c>
      <c r="C4" s="395">
        <f>C5+C10+C21+C24+C27+C29</f>
        <v>113139</v>
      </c>
    </row>
    <row r="5" s="392" customFormat="1" ht="22.2" customHeight="1" spans="1:3">
      <c r="A5" s="396" t="s">
        <v>1107</v>
      </c>
      <c r="B5" s="395">
        <f>SUM(B6:B9)</f>
        <v>40587</v>
      </c>
      <c r="C5" s="395">
        <f>SUM(C6:C9)</f>
        <v>37214</v>
      </c>
    </row>
    <row r="6" ht="22.2" customHeight="1" spans="1:3">
      <c r="A6" s="397" t="s">
        <v>1108</v>
      </c>
      <c r="B6" s="398">
        <v>27905</v>
      </c>
      <c r="C6" s="398">
        <v>26931</v>
      </c>
    </row>
    <row r="7" ht="22.2" customHeight="1" spans="1:3">
      <c r="A7" s="397" t="s">
        <v>1109</v>
      </c>
      <c r="B7" s="398">
        <v>6508</v>
      </c>
      <c r="C7" s="398">
        <v>5435</v>
      </c>
    </row>
    <row r="8" ht="22.2" customHeight="1" spans="1:3">
      <c r="A8" s="397" t="s">
        <v>1110</v>
      </c>
      <c r="B8" s="398">
        <v>5173</v>
      </c>
      <c r="C8" s="398">
        <v>4178</v>
      </c>
    </row>
    <row r="9" ht="22.2" customHeight="1" spans="1:3">
      <c r="A9" s="397" t="s">
        <v>1111</v>
      </c>
      <c r="B9" s="398">
        <v>1001</v>
      </c>
      <c r="C9" s="398">
        <v>670</v>
      </c>
    </row>
    <row r="10" s="392" customFormat="1" ht="22.2" customHeight="1" spans="1:3">
      <c r="A10" s="396" t="s">
        <v>1112</v>
      </c>
      <c r="B10" s="395">
        <f>SUM(B11:B20)</f>
        <v>4893</v>
      </c>
      <c r="C10" s="395">
        <f>SUM(C11:C20)</f>
        <v>3718</v>
      </c>
    </row>
    <row r="11" ht="22.2" customHeight="1" spans="1:3">
      <c r="A11" s="397" t="s">
        <v>1113</v>
      </c>
      <c r="B11" s="398">
        <v>3992</v>
      </c>
      <c r="C11" s="398">
        <v>3137</v>
      </c>
    </row>
    <row r="12" ht="22.2" customHeight="1" spans="1:3">
      <c r="A12" s="397" t="s">
        <v>1114</v>
      </c>
      <c r="B12" s="398">
        <v>0</v>
      </c>
      <c r="C12" s="398">
        <v>0</v>
      </c>
    </row>
    <row r="13" ht="22.2" customHeight="1" spans="1:3">
      <c r="A13" s="397" t="s">
        <v>1115</v>
      </c>
      <c r="B13" s="398">
        <v>0</v>
      </c>
      <c r="C13" s="398">
        <v>1</v>
      </c>
    </row>
    <row r="14" ht="22.2" customHeight="1" spans="1:3">
      <c r="A14" s="397" t="s">
        <v>1116</v>
      </c>
      <c r="B14" s="398">
        <v>0</v>
      </c>
      <c r="C14" s="398">
        <v>0</v>
      </c>
    </row>
    <row r="15" ht="22.2" customHeight="1" spans="1:3">
      <c r="A15" s="397" t="s">
        <v>1117</v>
      </c>
      <c r="B15" s="398">
        <v>5</v>
      </c>
      <c r="C15" s="398">
        <v>50</v>
      </c>
    </row>
    <row r="16" ht="22.2" customHeight="1" spans="1:3">
      <c r="A16" s="397" t="s">
        <v>1118</v>
      </c>
      <c r="B16" s="398">
        <v>0</v>
      </c>
      <c r="C16" s="398">
        <v>0</v>
      </c>
    </row>
    <row r="17" ht="22.2" customHeight="1" spans="1:3">
      <c r="A17" s="397" t="s">
        <v>1119</v>
      </c>
      <c r="B17" s="398">
        <v>0</v>
      </c>
      <c r="C17" s="398">
        <v>0</v>
      </c>
    </row>
    <row r="18" s="392" customFormat="1" ht="22.2" customHeight="1" spans="1:3">
      <c r="A18" s="397" t="s">
        <v>1120</v>
      </c>
      <c r="B18" s="399">
        <v>714</v>
      </c>
      <c r="C18" s="399">
        <v>401</v>
      </c>
    </row>
    <row r="19" ht="22.2" customHeight="1" spans="1:3">
      <c r="A19" s="397" t="s">
        <v>1121</v>
      </c>
      <c r="B19" s="399">
        <v>27</v>
      </c>
      <c r="C19" s="399">
        <v>19</v>
      </c>
    </row>
    <row r="20" ht="22.2" customHeight="1" spans="1:3">
      <c r="A20" s="397" t="s">
        <v>1122</v>
      </c>
      <c r="B20" s="399">
        <v>155</v>
      </c>
      <c r="C20" s="399">
        <v>110</v>
      </c>
    </row>
    <row r="21" s="392" customFormat="1" ht="22.2" customHeight="1" spans="1:3">
      <c r="A21" s="396" t="s">
        <v>1123</v>
      </c>
      <c r="B21" s="395">
        <f>SUM(B22:B23)</f>
        <v>22</v>
      </c>
      <c r="C21" s="395">
        <f>SUM(C22:C23)</f>
        <v>18</v>
      </c>
    </row>
    <row r="22" s="392" customFormat="1" ht="22.2" customHeight="1" spans="1:3">
      <c r="A22" s="397" t="s">
        <v>1124</v>
      </c>
      <c r="B22" s="398"/>
      <c r="C22" s="398">
        <v>0</v>
      </c>
    </row>
    <row r="23" ht="22.2" customHeight="1" spans="1:3">
      <c r="A23" s="397" t="s">
        <v>1125</v>
      </c>
      <c r="B23" s="398">
        <v>22</v>
      </c>
      <c r="C23" s="398">
        <v>18</v>
      </c>
    </row>
    <row r="24" s="392" customFormat="1" ht="22.2" customHeight="1" spans="1:3">
      <c r="A24" s="396" t="s">
        <v>1126</v>
      </c>
      <c r="B24" s="395">
        <f>SUM(B25:B26)</f>
        <v>77486</v>
      </c>
      <c r="C24" s="395">
        <f>SUM(C25:C26)</f>
        <v>67102</v>
      </c>
    </row>
    <row r="25" ht="22.2" customHeight="1" spans="1:3">
      <c r="A25" s="397" t="s">
        <v>1127</v>
      </c>
      <c r="B25" s="399">
        <v>67002</v>
      </c>
      <c r="C25" s="399">
        <v>61067</v>
      </c>
    </row>
    <row r="26" ht="22.2" customHeight="1" spans="1:3">
      <c r="A26" s="397" t="s">
        <v>1128</v>
      </c>
      <c r="B26" s="399">
        <v>10484</v>
      </c>
      <c r="C26" s="399">
        <v>6035</v>
      </c>
    </row>
    <row r="27" ht="22.2" customHeight="1" spans="1:3">
      <c r="A27" s="396" t="s">
        <v>1129</v>
      </c>
      <c r="B27" s="400">
        <f>SUM(B28)</f>
        <v>525</v>
      </c>
      <c r="C27" s="400">
        <f>SUM(C28)</f>
        <v>94</v>
      </c>
    </row>
    <row r="28" ht="22.2" customHeight="1" spans="1:3">
      <c r="A28" s="397" t="s">
        <v>1130</v>
      </c>
      <c r="B28" s="399">
        <v>525</v>
      </c>
      <c r="C28" s="399">
        <v>94</v>
      </c>
    </row>
    <row r="29" ht="22.2" customHeight="1" spans="1:3">
      <c r="A29" s="396" t="s">
        <v>1131</v>
      </c>
      <c r="B29" s="395">
        <f>SUM(B30:B32)</f>
        <v>1860</v>
      </c>
      <c r="C29" s="395">
        <f>SUM(C30:C32)</f>
        <v>4993</v>
      </c>
    </row>
    <row r="30" ht="22.2" customHeight="1" spans="1:3">
      <c r="A30" s="397" t="s">
        <v>1132</v>
      </c>
      <c r="B30" s="398">
        <v>532</v>
      </c>
      <c r="C30" s="398">
        <v>3717</v>
      </c>
    </row>
    <row r="31" ht="22.2" customHeight="1" spans="1:3">
      <c r="A31" s="397" t="s">
        <v>1133</v>
      </c>
      <c r="B31" s="398">
        <v>1311</v>
      </c>
      <c r="C31" s="398">
        <v>1266</v>
      </c>
    </row>
    <row r="32" ht="22.2" customHeight="1" spans="1:3">
      <c r="A32" s="397" t="s">
        <v>1134</v>
      </c>
      <c r="B32" s="398">
        <v>17</v>
      </c>
      <c r="C32" s="398">
        <v>10</v>
      </c>
    </row>
  </sheetData>
  <mergeCells count="1">
    <mergeCell ref="A1:C1"/>
  </mergeCells>
  <printOptions horizontalCentered="1"/>
  <pageMargins left="0.472222222222222" right="0.314583333333333" top="0.747916666666667" bottom="0.802777777777778" header="0.511805555555556" footer="0.511805555555556"/>
  <pageSetup paperSize="9" scale="95" orientation="portrait"/>
  <headerFooter/>
</worksheet>
</file>

<file path=xl/worksheets/sheet2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1" sqref="A1:C1"/>
    </sheetView>
  </sheetViews>
  <sheetFormatPr defaultColWidth="9" defaultRowHeight="14.25" outlineLevelRow="6" outlineLevelCol="2"/>
  <cols>
    <col min="1" max="1" width="28.6" style="28" customWidth="1"/>
    <col min="2" max="2" width="28.6" style="3" customWidth="1"/>
    <col min="3" max="3" width="28.6" style="28" customWidth="1"/>
    <col min="4" max="16384" width="9" style="28"/>
  </cols>
  <sheetData>
    <row r="1" ht="31.5" customHeight="1" spans="1:3">
      <c r="A1" s="380" t="s">
        <v>1135</v>
      </c>
      <c r="B1" s="4"/>
      <c r="C1" s="380"/>
    </row>
    <row r="2" ht="22.95" customHeight="1" spans="3:3">
      <c r="C2" s="241" t="s">
        <v>1</v>
      </c>
    </row>
    <row r="3" s="261" customFormat="1" ht="28.05" customHeight="1" spans="1:3">
      <c r="A3" s="243" t="s">
        <v>1136</v>
      </c>
      <c r="B3" s="5" t="s">
        <v>1104</v>
      </c>
      <c r="C3" s="243" t="s">
        <v>1105</v>
      </c>
    </row>
    <row r="4" s="2" customFormat="1" ht="28.05" customHeight="1" spans="1:3">
      <c r="A4" s="269" t="s">
        <v>1106</v>
      </c>
      <c r="B4" s="378"/>
      <c r="C4" s="389"/>
    </row>
    <row r="5" s="3" customFormat="1" ht="28.05" customHeight="1" spans="1:3">
      <c r="A5" s="390" t="s">
        <v>1137</v>
      </c>
      <c r="B5" s="391"/>
      <c r="C5" s="391"/>
    </row>
    <row r="6" ht="22.95" customHeight="1"/>
    <row r="7" ht="22.95" customHeight="1" spans="1:3">
      <c r="A7" s="213" t="s">
        <v>1138</v>
      </c>
      <c r="B7" s="213"/>
      <c r="C7" s="213"/>
    </row>
  </sheetData>
  <mergeCells count="2">
    <mergeCell ref="A1:C1"/>
    <mergeCell ref="A7:C7"/>
  </mergeCells>
  <printOptions horizontalCentered="1"/>
  <pageMargins left="0.751388888888889" right="0.751388888888889" top="1" bottom="1" header="0.511805555555556" footer="0.511805555555556"/>
  <pageSetup paperSize="9" orientation="portrait"/>
  <headerFooter/>
</worksheet>
</file>

<file path=xl/worksheets/sheet2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37" sqref="F37"/>
    </sheetView>
  </sheetViews>
  <sheetFormatPr defaultColWidth="9" defaultRowHeight="14.25" outlineLevelRow="6" outlineLevelCol="2"/>
  <cols>
    <col min="1" max="1" width="28.6" style="28" customWidth="1"/>
    <col min="2" max="2" width="28.6" style="3" customWidth="1"/>
    <col min="3" max="3" width="28.6" style="28" customWidth="1"/>
    <col min="4" max="16384" width="9" style="28"/>
  </cols>
  <sheetData>
    <row r="1" ht="31.5" customHeight="1" spans="1:3">
      <c r="A1" s="380" t="s">
        <v>1139</v>
      </c>
      <c r="B1" s="4"/>
      <c r="C1" s="380"/>
    </row>
    <row r="2" ht="22.95" customHeight="1" spans="3:3">
      <c r="C2" s="241" t="s">
        <v>1</v>
      </c>
    </row>
    <row r="3" s="261" customFormat="1" ht="25.95" customHeight="1" spans="1:3">
      <c r="A3" s="243" t="s">
        <v>1136</v>
      </c>
      <c r="B3" s="5" t="s">
        <v>1104</v>
      </c>
      <c r="C3" s="243" t="s">
        <v>1105</v>
      </c>
    </row>
    <row r="4" s="2" customFormat="1" ht="25.95" customHeight="1" spans="1:3">
      <c r="A4" s="269" t="s">
        <v>1106</v>
      </c>
      <c r="B4" s="378"/>
      <c r="C4" s="378"/>
    </row>
    <row r="5" s="3" customFormat="1" ht="25.95" customHeight="1" spans="1:3">
      <c r="A5" s="388" t="s">
        <v>1137</v>
      </c>
      <c r="B5" s="387"/>
      <c r="C5" s="387"/>
    </row>
    <row r="6" ht="22.95" customHeight="1"/>
    <row r="7" ht="22.95" customHeight="1" spans="1:3">
      <c r="A7" s="18" t="s">
        <v>1140</v>
      </c>
      <c r="B7" s="18"/>
      <c r="C7" s="18"/>
    </row>
  </sheetData>
  <mergeCells count="2">
    <mergeCell ref="A1:C1"/>
    <mergeCell ref="A7:C7"/>
  </mergeCells>
  <printOptions horizontalCentered="1"/>
  <pageMargins left="0.357638888888889" right="0.357638888888889" top="1" bottom="1" header="0.511805555555556" footer="0.511805555555556"/>
  <pageSetup paperSize="9" orientation="portrait"/>
  <headerFooter/>
</worksheet>
</file>

<file path=xl/worksheets/sheet2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37" sqref="F37"/>
    </sheetView>
  </sheetViews>
  <sheetFormatPr defaultColWidth="9" defaultRowHeight="14.25" outlineLevelRow="6" outlineLevelCol="2"/>
  <cols>
    <col min="1" max="1" width="28.6" style="28" customWidth="1"/>
    <col min="2" max="2" width="28.6" style="3" customWidth="1"/>
    <col min="3" max="3" width="28.6" style="28" customWidth="1"/>
    <col min="4" max="16384" width="9" style="28"/>
  </cols>
  <sheetData>
    <row r="1" ht="31.5" customHeight="1" spans="1:3">
      <c r="A1" s="380" t="s">
        <v>1141</v>
      </c>
      <c r="B1" s="4"/>
      <c r="C1" s="380"/>
    </row>
    <row r="2" ht="22.95" customHeight="1" spans="1:3">
      <c r="A2" s="3"/>
      <c r="C2" s="260" t="s">
        <v>1</v>
      </c>
    </row>
    <row r="3" s="261" customFormat="1" ht="25.95" customHeight="1" spans="1:3">
      <c r="A3" s="5" t="s">
        <v>1136</v>
      </c>
      <c r="B3" s="5" t="s">
        <v>1104</v>
      </c>
      <c r="C3" s="5" t="s">
        <v>1105</v>
      </c>
    </row>
    <row r="4" s="2" customFormat="1" ht="25.95" customHeight="1" spans="1:3">
      <c r="A4" s="269" t="s">
        <v>1106</v>
      </c>
      <c r="B4" s="378"/>
      <c r="C4" s="378"/>
    </row>
    <row r="5" s="3" customFormat="1" ht="25.95" customHeight="1" spans="1:3">
      <c r="A5" s="386" t="s">
        <v>1137</v>
      </c>
      <c r="B5" s="387"/>
      <c r="C5" s="387"/>
    </row>
    <row r="6" ht="22.95" customHeight="1"/>
    <row r="7" ht="22.95" customHeight="1" spans="1:3">
      <c r="A7" s="18" t="s">
        <v>1142</v>
      </c>
      <c r="B7" s="18"/>
      <c r="C7" s="18"/>
    </row>
  </sheetData>
  <mergeCells count="2">
    <mergeCell ref="A1:C1"/>
    <mergeCell ref="A7:C7"/>
  </mergeCells>
  <printOptions horizontalCentered="1"/>
  <pageMargins left="0.357638888888889" right="0.357638888888889" top="1" bottom="1" header="0.511805555555556" footer="0.511805555555556"/>
  <pageSetup paperSize="9" orientation="portrait"/>
  <headerFooter/>
</worksheet>
</file>

<file path=xl/worksheets/sheet2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37" sqref="F37"/>
    </sheetView>
  </sheetViews>
  <sheetFormatPr defaultColWidth="9" defaultRowHeight="14.25" outlineLevelRow="5" outlineLevelCol="2"/>
  <cols>
    <col min="1" max="1" width="33.9" style="28" customWidth="1"/>
    <col min="2" max="2" width="27.6" style="3" customWidth="1"/>
    <col min="3" max="3" width="27.6" style="28" customWidth="1"/>
    <col min="4" max="16384" width="9" style="28"/>
  </cols>
  <sheetData>
    <row r="1" s="379" customFormat="1" ht="31.5" customHeight="1" spans="1:3">
      <c r="A1" s="380" t="s">
        <v>1143</v>
      </c>
      <c r="B1" s="4"/>
      <c r="C1" s="380"/>
    </row>
    <row r="2" ht="22.95" customHeight="1" spans="3:3">
      <c r="C2" s="241" t="s">
        <v>1</v>
      </c>
    </row>
    <row r="3" s="384" customFormat="1" ht="22.95" customHeight="1" spans="1:3">
      <c r="A3" s="305" t="s">
        <v>1144</v>
      </c>
      <c r="B3" s="305" t="s">
        <v>1104</v>
      </c>
      <c r="C3" s="305" t="s">
        <v>1105</v>
      </c>
    </row>
    <row r="4" s="2" customFormat="1" ht="22.95" customHeight="1" spans="1:3">
      <c r="A4" s="8" t="s">
        <v>1145</v>
      </c>
      <c r="B4" s="385"/>
      <c r="C4" s="385"/>
    </row>
    <row r="5" ht="22.95" customHeight="1"/>
    <row r="6" ht="22.95" customHeight="1" spans="1:3">
      <c r="A6" s="213" t="s">
        <v>1146</v>
      </c>
      <c r="B6" s="213"/>
      <c r="C6" s="213"/>
    </row>
  </sheetData>
  <mergeCells count="2">
    <mergeCell ref="A1:C1"/>
    <mergeCell ref="A6:C6"/>
  </mergeCells>
  <printOptions horizontalCentered="1"/>
  <pageMargins left="0.357638888888889" right="0.357638888888889" top="1" bottom="1" header="0.511805555555556" footer="0.511805555555556"/>
  <pageSetup paperSize="9" orientation="portrait"/>
  <headerFooter/>
</worksheet>
</file>

<file path=xl/worksheets/sheet2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F37" sqref="F37"/>
    </sheetView>
  </sheetViews>
  <sheetFormatPr defaultColWidth="9" defaultRowHeight="14.25" outlineLevelRow="7" outlineLevelCol="2"/>
  <cols>
    <col min="1" max="1" width="41.5" style="28" customWidth="1"/>
    <col min="2" max="2" width="27.6" style="3" customWidth="1"/>
    <col min="3" max="3" width="27.6" style="251" customWidth="1"/>
    <col min="4" max="16384" width="9" style="28"/>
  </cols>
  <sheetData>
    <row r="1" s="379" customFormat="1" ht="31.5" customHeight="1" spans="1:3">
      <c r="A1" s="380" t="s">
        <v>1147</v>
      </c>
      <c r="B1" s="4"/>
      <c r="C1" s="4"/>
    </row>
    <row r="2" ht="18" customHeight="1" spans="3:3">
      <c r="C2" s="381" t="s">
        <v>1</v>
      </c>
    </row>
    <row r="3" s="261" customFormat="1" ht="33" customHeight="1" spans="1:3">
      <c r="A3" s="305" t="s">
        <v>1144</v>
      </c>
      <c r="B3" s="305" t="s">
        <v>1104</v>
      </c>
      <c r="C3" s="305" t="s">
        <v>1105</v>
      </c>
    </row>
    <row r="4" s="239" customFormat="1" ht="22.2" customHeight="1" spans="1:3">
      <c r="A4" s="382" t="s">
        <v>1148</v>
      </c>
      <c r="B4" s="383"/>
      <c r="C4" s="383"/>
    </row>
    <row r="5" ht="22.2" customHeight="1"/>
    <row r="6" ht="22.2" customHeight="1" spans="1:3">
      <c r="A6" s="213" t="s">
        <v>1149</v>
      </c>
      <c r="B6" s="213"/>
      <c r="C6" s="213"/>
    </row>
    <row r="7" ht="22.2" customHeight="1"/>
    <row r="8" ht="22.2" customHeight="1"/>
  </sheetData>
  <mergeCells count="2">
    <mergeCell ref="A1:C1"/>
    <mergeCell ref="A6:C6"/>
  </mergeCells>
  <printOptions horizontalCentered="1"/>
  <pageMargins left="0.275" right="0.236111111111111" top="1" bottom="1" header="0.511805555555556" footer="0.511805555555556"/>
  <pageSetup paperSize="9" scale="95" orientation="portrait"/>
  <headerFooter/>
</worksheet>
</file>

<file path=xl/worksheets/sheet2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"/>
  <sheetViews>
    <sheetView workbookViewId="0">
      <selection activeCell="F37" sqref="F37"/>
    </sheetView>
  </sheetViews>
  <sheetFormatPr defaultColWidth="8" defaultRowHeight="14.25" outlineLevelRow="6"/>
  <cols>
    <col min="1" max="1" width="38" style="264" customWidth="1"/>
    <col min="2" max="3" width="27.6" style="369" customWidth="1"/>
    <col min="4" max="245" width="8" style="370" customWidth="1"/>
    <col min="246" max="16379" width="8" style="28"/>
  </cols>
  <sheetData>
    <row r="1" customFormat="1" ht="31.5" customHeight="1" spans="1:249">
      <c r="A1" s="266" t="s">
        <v>1150</v>
      </c>
      <c r="B1" s="371"/>
      <c r="C1" s="371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  <c r="BS1" s="370"/>
      <c r="BT1" s="370"/>
      <c r="BU1" s="370"/>
      <c r="BV1" s="370"/>
      <c r="BW1" s="370"/>
      <c r="BX1" s="370"/>
      <c r="BY1" s="370"/>
      <c r="BZ1" s="370"/>
      <c r="CA1" s="370"/>
      <c r="CB1" s="370"/>
      <c r="CC1" s="370"/>
      <c r="CD1" s="370"/>
      <c r="CE1" s="370"/>
      <c r="CF1" s="370"/>
      <c r="CG1" s="370"/>
      <c r="CH1" s="370"/>
      <c r="CI1" s="370"/>
      <c r="CJ1" s="370"/>
      <c r="CK1" s="370"/>
      <c r="CL1" s="370"/>
      <c r="CM1" s="370"/>
      <c r="CN1" s="370"/>
      <c r="CO1" s="370"/>
      <c r="CP1" s="370"/>
      <c r="CQ1" s="370"/>
      <c r="CR1" s="370"/>
      <c r="CS1" s="370"/>
      <c r="CT1" s="370"/>
      <c r="CU1" s="370"/>
      <c r="CV1" s="370"/>
      <c r="CW1" s="370"/>
      <c r="CX1" s="370"/>
      <c r="CY1" s="370"/>
      <c r="CZ1" s="370"/>
      <c r="DA1" s="370"/>
      <c r="DB1" s="370"/>
      <c r="DC1" s="370"/>
      <c r="DD1" s="370"/>
      <c r="DE1" s="370"/>
      <c r="DF1" s="370"/>
      <c r="DG1" s="370"/>
      <c r="DH1" s="370"/>
      <c r="DI1" s="370"/>
      <c r="DJ1" s="370"/>
      <c r="DK1" s="370"/>
      <c r="DL1" s="370"/>
      <c r="DM1" s="370"/>
      <c r="DN1" s="370"/>
      <c r="DO1" s="370"/>
      <c r="DP1" s="370"/>
      <c r="DQ1" s="370"/>
      <c r="DR1" s="370"/>
      <c r="DS1" s="370"/>
      <c r="DT1" s="370"/>
      <c r="DU1" s="370"/>
      <c r="DV1" s="370"/>
      <c r="DW1" s="370"/>
      <c r="DX1" s="370"/>
      <c r="DY1" s="370"/>
      <c r="DZ1" s="370"/>
      <c r="EA1" s="370"/>
      <c r="EB1" s="370"/>
      <c r="EC1" s="370"/>
      <c r="ED1" s="370"/>
      <c r="EE1" s="370"/>
      <c r="EF1" s="370"/>
      <c r="EG1" s="370"/>
      <c r="EH1" s="370"/>
      <c r="EI1" s="370"/>
      <c r="EJ1" s="370"/>
      <c r="EK1" s="370"/>
      <c r="EL1" s="370"/>
      <c r="EM1" s="370"/>
      <c r="EN1" s="370"/>
      <c r="EO1" s="370"/>
      <c r="EP1" s="370"/>
      <c r="EQ1" s="370"/>
      <c r="ER1" s="370"/>
      <c r="ES1" s="370"/>
      <c r="ET1" s="370"/>
      <c r="EU1" s="370"/>
      <c r="EV1" s="370"/>
      <c r="EW1" s="370"/>
      <c r="EX1" s="370"/>
      <c r="EY1" s="370"/>
      <c r="EZ1" s="370"/>
      <c r="FA1" s="370"/>
      <c r="FB1" s="370"/>
      <c r="FC1" s="370"/>
      <c r="FD1" s="370"/>
      <c r="FE1" s="370"/>
      <c r="FF1" s="370"/>
      <c r="FG1" s="370"/>
      <c r="FH1" s="370"/>
      <c r="FI1" s="370"/>
      <c r="FJ1" s="370"/>
      <c r="FK1" s="370"/>
      <c r="FL1" s="370"/>
      <c r="FM1" s="370"/>
      <c r="FN1" s="370"/>
      <c r="FO1" s="370"/>
      <c r="FP1" s="370"/>
      <c r="FQ1" s="370"/>
      <c r="FR1" s="370"/>
      <c r="FS1" s="370"/>
      <c r="FT1" s="370"/>
      <c r="FU1" s="370"/>
      <c r="FV1" s="370"/>
      <c r="FW1" s="370"/>
      <c r="FX1" s="370"/>
      <c r="FY1" s="370"/>
      <c r="FZ1" s="370"/>
      <c r="GA1" s="370"/>
      <c r="GB1" s="370"/>
      <c r="GC1" s="370"/>
      <c r="GD1" s="370"/>
      <c r="GE1" s="370"/>
      <c r="GF1" s="370"/>
      <c r="GG1" s="370"/>
      <c r="GH1" s="370"/>
      <c r="GI1" s="370"/>
      <c r="GJ1" s="370"/>
      <c r="GK1" s="370"/>
      <c r="GL1" s="370"/>
      <c r="GM1" s="370"/>
      <c r="GN1" s="370"/>
      <c r="GO1" s="370"/>
      <c r="GP1" s="370"/>
      <c r="GQ1" s="370"/>
      <c r="GR1" s="370"/>
      <c r="GS1" s="370"/>
      <c r="GT1" s="370"/>
      <c r="GU1" s="370"/>
      <c r="GV1" s="370"/>
      <c r="GW1" s="370"/>
      <c r="GX1" s="370"/>
      <c r="GY1" s="370"/>
      <c r="GZ1" s="370"/>
      <c r="HA1" s="370"/>
      <c r="HB1" s="370"/>
      <c r="HC1" s="370"/>
      <c r="HD1" s="370"/>
      <c r="HE1" s="370"/>
      <c r="HF1" s="370"/>
      <c r="HG1" s="370"/>
      <c r="HH1" s="370"/>
      <c r="HI1" s="370"/>
      <c r="HJ1" s="370"/>
      <c r="HK1" s="370"/>
      <c r="HL1" s="370"/>
      <c r="HM1" s="370"/>
      <c r="HN1" s="370"/>
      <c r="HO1" s="370"/>
      <c r="HP1" s="370"/>
      <c r="HQ1" s="370"/>
      <c r="HR1" s="370"/>
      <c r="HS1" s="370"/>
      <c r="HT1" s="370"/>
      <c r="HU1" s="370"/>
      <c r="HV1" s="370"/>
      <c r="HW1" s="370"/>
      <c r="HX1" s="370"/>
      <c r="HY1" s="370"/>
      <c r="HZ1" s="370"/>
      <c r="IA1" s="370"/>
      <c r="IB1" s="370"/>
      <c r="IC1" s="370"/>
      <c r="ID1" s="370"/>
      <c r="IE1" s="370"/>
      <c r="IF1" s="370"/>
      <c r="IG1" s="370"/>
      <c r="IH1" s="370"/>
      <c r="II1" s="370"/>
      <c r="IJ1" s="370"/>
      <c r="IK1" s="370"/>
      <c r="IL1" s="28"/>
      <c r="IM1" s="28"/>
      <c r="IN1" s="28"/>
      <c r="IO1" s="28"/>
    </row>
    <row r="2" customFormat="1" ht="21.75" customHeight="1" spans="1:249">
      <c r="A2" s="267"/>
      <c r="B2" s="372"/>
      <c r="C2" s="373" t="s">
        <v>1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370"/>
      <c r="AY2" s="370"/>
      <c r="AZ2" s="370"/>
      <c r="BA2" s="370"/>
      <c r="BB2" s="370"/>
      <c r="BC2" s="370"/>
      <c r="BD2" s="370"/>
      <c r="BE2" s="370"/>
      <c r="BF2" s="370"/>
      <c r="BG2" s="370"/>
      <c r="BH2" s="370"/>
      <c r="BI2" s="370"/>
      <c r="BJ2" s="370"/>
      <c r="BK2" s="370"/>
      <c r="BL2" s="370"/>
      <c r="BM2" s="370"/>
      <c r="BN2" s="370"/>
      <c r="BO2" s="370"/>
      <c r="BP2" s="370"/>
      <c r="BQ2" s="370"/>
      <c r="BR2" s="370"/>
      <c r="BS2" s="370"/>
      <c r="BT2" s="370"/>
      <c r="BU2" s="370"/>
      <c r="BV2" s="370"/>
      <c r="BW2" s="370"/>
      <c r="BX2" s="370"/>
      <c r="BY2" s="370"/>
      <c r="BZ2" s="370"/>
      <c r="CA2" s="370"/>
      <c r="CB2" s="370"/>
      <c r="CC2" s="370"/>
      <c r="CD2" s="370"/>
      <c r="CE2" s="370"/>
      <c r="CF2" s="370"/>
      <c r="CG2" s="370"/>
      <c r="CH2" s="370"/>
      <c r="CI2" s="370"/>
      <c r="CJ2" s="370"/>
      <c r="CK2" s="370"/>
      <c r="CL2" s="370"/>
      <c r="CM2" s="370"/>
      <c r="CN2" s="370"/>
      <c r="CO2" s="370"/>
      <c r="CP2" s="370"/>
      <c r="CQ2" s="370"/>
      <c r="CR2" s="370"/>
      <c r="CS2" s="370"/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  <c r="DK2" s="370"/>
      <c r="DL2" s="370"/>
      <c r="DM2" s="370"/>
      <c r="DN2" s="370"/>
      <c r="DO2" s="370"/>
      <c r="DP2" s="370"/>
      <c r="DQ2" s="370"/>
      <c r="DR2" s="370"/>
      <c r="DS2" s="370"/>
      <c r="DT2" s="370"/>
      <c r="DU2" s="370"/>
      <c r="DV2" s="370"/>
      <c r="DW2" s="370"/>
      <c r="DX2" s="370"/>
      <c r="DY2" s="370"/>
      <c r="DZ2" s="370"/>
      <c r="EA2" s="370"/>
      <c r="EB2" s="370"/>
      <c r="EC2" s="370"/>
      <c r="ED2" s="370"/>
      <c r="EE2" s="370"/>
      <c r="EF2" s="370"/>
      <c r="EG2" s="370"/>
      <c r="EH2" s="370"/>
      <c r="EI2" s="370"/>
      <c r="EJ2" s="370"/>
      <c r="EK2" s="370"/>
      <c r="EL2" s="370"/>
      <c r="EM2" s="370"/>
      <c r="EN2" s="370"/>
      <c r="EO2" s="370"/>
      <c r="EP2" s="370"/>
      <c r="EQ2" s="370"/>
      <c r="ER2" s="370"/>
      <c r="ES2" s="370"/>
      <c r="ET2" s="370"/>
      <c r="EU2" s="370"/>
      <c r="EV2" s="370"/>
      <c r="EW2" s="370"/>
      <c r="EX2" s="370"/>
      <c r="EY2" s="370"/>
      <c r="EZ2" s="370"/>
      <c r="FA2" s="370"/>
      <c r="FB2" s="370"/>
      <c r="FC2" s="370"/>
      <c r="FD2" s="370"/>
      <c r="FE2" s="370"/>
      <c r="FF2" s="370"/>
      <c r="FG2" s="370"/>
      <c r="FH2" s="370"/>
      <c r="FI2" s="370"/>
      <c r="FJ2" s="370"/>
      <c r="FK2" s="370"/>
      <c r="FL2" s="370"/>
      <c r="FM2" s="370"/>
      <c r="FN2" s="370"/>
      <c r="FO2" s="370"/>
      <c r="FP2" s="370"/>
      <c r="FQ2" s="370"/>
      <c r="FR2" s="370"/>
      <c r="FS2" s="370"/>
      <c r="FT2" s="370"/>
      <c r="FU2" s="370"/>
      <c r="FV2" s="370"/>
      <c r="FW2" s="370"/>
      <c r="FX2" s="370"/>
      <c r="FY2" s="370"/>
      <c r="FZ2" s="370"/>
      <c r="GA2" s="370"/>
      <c r="GB2" s="370"/>
      <c r="GC2" s="370"/>
      <c r="GD2" s="370"/>
      <c r="GE2" s="370"/>
      <c r="GF2" s="370"/>
      <c r="GG2" s="370"/>
      <c r="GH2" s="370"/>
      <c r="GI2" s="370"/>
      <c r="GJ2" s="370"/>
      <c r="GK2" s="370"/>
      <c r="GL2" s="370"/>
      <c r="GM2" s="370"/>
      <c r="GN2" s="370"/>
      <c r="GO2" s="370"/>
      <c r="GP2" s="370"/>
      <c r="GQ2" s="370"/>
      <c r="GR2" s="370"/>
      <c r="GS2" s="370"/>
      <c r="GT2" s="370"/>
      <c r="GU2" s="370"/>
      <c r="GV2" s="370"/>
      <c r="GW2" s="370"/>
      <c r="GX2" s="370"/>
      <c r="GY2" s="370"/>
      <c r="GZ2" s="370"/>
      <c r="HA2" s="370"/>
      <c r="HB2" s="370"/>
      <c r="HC2" s="370"/>
      <c r="HD2" s="370"/>
      <c r="HE2" s="370"/>
      <c r="HF2" s="370"/>
      <c r="HG2" s="370"/>
      <c r="HH2" s="370"/>
      <c r="HI2" s="370"/>
      <c r="HJ2" s="370"/>
      <c r="HK2" s="370"/>
      <c r="HL2" s="370"/>
      <c r="HM2" s="370"/>
      <c r="HN2" s="370"/>
      <c r="HO2" s="370"/>
      <c r="HP2" s="370"/>
      <c r="HQ2" s="370"/>
      <c r="HR2" s="370"/>
      <c r="HS2" s="370"/>
      <c r="HT2" s="370"/>
      <c r="HU2" s="370"/>
      <c r="HV2" s="370"/>
      <c r="HW2" s="370"/>
      <c r="HX2" s="370"/>
      <c r="HY2" s="370"/>
      <c r="HZ2" s="370"/>
      <c r="IA2" s="370"/>
      <c r="IB2" s="370"/>
      <c r="IC2" s="370"/>
      <c r="ID2" s="370"/>
      <c r="IE2" s="370"/>
      <c r="IF2" s="370"/>
      <c r="IG2" s="370"/>
      <c r="IH2" s="370"/>
      <c r="II2" s="370"/>
      <c r="IJ2" s="370"/>
      <c r="IK2" s="370"/>
      <c r="IL2" s="28"/>
      <c r="IM2" s="28"/>
      <c r="IN2" s="28"/>
      <c r="IO2" s="28"/>
    </row>
    <row r="3" s="261" customFormat="1" ht="22.95" customHeight="1" spans="1:249">
      <c r="A3" s="374" t="s">
        <v>1151</v>
      </c>
      <c r="B3" s="375" t="s">
        <v>1104</v>
      </c>
      <c r="C3" s="375" t="s">
        <v>1105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  <c r="AT3" s="376"/>
      <c r="AU3" s="376"/>
      <c r="AV3" s="376"/>
      <c r="AW3" s="376"/>
      <c r="AX3" s="376"/>
      <c r="AY3" s="376"/>
      <c r="AZ3" s="376"/>
      <c r="BA3" s="376"/>
      <c r="BB3" s="376"/>
      <c r="BC3" s="376"/>
      <c r="BD3" s="376"/>
      <c r="BE3" s="376"/>
      <c r="BF3" s="376"/>
      <c r="BG3" s="376"/>
      <c r="BH3" s="376"/>
      <c r="BI3" s="376"/>
      <c r="BJ3" s="376"/>
      <c r="BK3" s="376"/>
      <c r="BL3" s="376"/>
      <c r="BM3" s="376"/>
      <c r="BN3" s="376"/>
      <c r="BO3" s="376"/>
      <c r="BP3" s="376"/>
      <c r="BQ3" s="376"/>
      <c r="BR3" s="376"/>
      <c r="BS3" s="376"/>
      <c r="BT3" s="376"/>
      <c r="BU3" s="376"/>
      <c r="BV3" s="376"/>
      <c r="BW3" s="376"/>
      <c r="BX3" s="376"/>
      <c r="BY3" s="376"/>
      <c r="BZ3" s="376"/>
      <c r="CA3" s="376"/>
      <c r="CB3" s="376"/>
      <c r="CC3" s="376"/>
      <c r="CD3" s="376"/>
      <c r="CE3" s="376"/>
      <c r="CF3" s="376"/>
      <c r="CG3" s="376"/>
      <c r="CH3" s="376"/>
      <c r="CI3" s="376"/>
      <c r="CJ3" s="376"/>
      <c r="CK3" s="376"/>
      <c r="CL3" s="376"/>
      <c r="CM3" s="376"/>
      <c r="CN3" s="376"/>
      <c r="CO3" s="376"/>
      <c r="CP3" s="376"/>
      <c r="CQ3" s="376"/>
      <c r="CR3" s="376"/>
      <c r="CS3" s="376"/>
      <c r="CT3" s="376"/>
      <c r="CU3" s="376"/>
      <c r="CV3" s="376"/>
      <c r="CW3" s="376"/>
      <c r="CX3" s="376"/>
      <c r="CY3" s="376"/>
      <c r="CZ3" s="376"/>
      <c r="DA3" s="376"/>
      <c r="DB3" s="376"/>
      <c r="DC3" s="376"/>
      <c r="DD3" s="376"/>
      <c r="DE3" s="376"/>
      <c r="DF3" s="376"/>
      <c r="DG3" s="376"/>
      <c r="DH3" s="376"/>
      <c r="DI3" s="376"/>
      <c r="DJ3" s="376"/>
      <c r="DK3" s="376"/>
      <c r="DL3" s="376"/>
      <c r="DM3" s="376"/>
      <c r="DN3" s="376"/>
      <c r="DO3" s="376"/>
      <c r="DP3" s="376"/>
      <c r="DQ3" s="376"/>
      <c r="DR3" s="376"/>
      <c r="DS3" s="376"/>
      <c r="DT3" s="376"/>
      <c r="DU3" s="376"/>
      <c r="DV3" s="376"/>
      <c r="DW3" s="376"/>
      <c r="DX3" s="376"/>
      <c r="DY3" s="376"/>
      <c r="DZ3" s="376"/>
      <c r="EA3" s="376"/>
      <c r="EB3" s="376"/>
      <c r="EC3" s="376"/>
      <c r="ED3" s="376"/>
      <c r="EE3" s="376"/>
      <c r="EF3" s="376"/>
      <c r="EG3" s="376"/>
      <c r="EH3" s="376"/>
      <c r="EI3" s="376"/>
      <c r="EJ3" s="376"/>
      <c r="EK3" s="376"/>
      <c r="EL3" s="376"/>
      <c r="EM3" s="376"/>
      <c r="EN3" s="376"/>
      <c r="EO3" s="376"/>
      <c r="EP3" s="376"/>
      <c r="EQ3" s="376"/>
      <c r="ER3" s="376"/>
      <c r="ES3" s="376"/>
      <c r="ET3" s="376"/>
      <c r="EU3" s="376"/>
      <c r="EV3" s="376"/>
      <c r="EW3" s="376"/>
      <c r="EX3" s="376"/>
      <c r="EY3" s="376"/>
      <c r="EZ3" s="376"/>
      <c r="FA3" s="376"/>
      <c r="FB3" s="376"/>
      <c r="FC3" s="376"/>
      <c r="FD3" s="376"/>
      <c r="FE3" s="376"/>
      <c r="FF3" s="376"/>
      <c r="FG3" s="376"/>
      <c r="FH3" s="376"/>
      <c r="FI3" s="376"/>
      <c r="FJ3" s="376"/>
      <c r="FK3" s="376"/>
      <c r="FL3" s="376"/>
      <c r="FM3" s="376"/>
      <c r="FN3" s="376"/>
      <c r="FO3" s="376"/>
      <c r="FP3" s="376"/>
      <c r="FQ3" s="376"/>
      <c r="FR3" s="376"/>
      <c r="FS3" s="376"/>
      <c r="FT3" s="376"/>
      <c r="FU3" s="376"/>
      <c r="FV3" s="376"/>
      <c r="FW3" s="376"/>
      <c r="FX3" s="376"/>
      <c r="FY3" s="376"/>
      <c r="FZ3" s="376"/>
      <c r="GA3" s="376"/>
      <c r="GB3" s="376"/>
      <c r="GC3" s="376"/>
      <c r="GD3" s="376"/>
      <c r="GE3" s="376"/>
      <c r="GF3" s="376"/>
      <c r="GG3" s="376"/>
      <c r="GH3" s="376"/>
      <c r="GI3" s="376"/>
      <c r="GJ3" s="376"/>
      <c r="GK3" s="376"/>
      <c r="GL3" s="376"/>
      <c r="GM3" s="376"/>
      <c r="GN3" s="376"/>
      <c r="GO3" s="376"/>
      <c r="GP3" s="376"/>
      <c r="GQ3" s="376"/>
      <c r="GR3" s="376"/>
      <c r="GS3" s="376"/>
      <c r="GT3" s="376"/>
      <c r="GU3" s="376"/>
      <c r="GV3" s="376"/>
      <c r="GW3" s="376"/>
      <c r="GX3" s="376"/>
      <c r="GY3" s="376"/>
      <c r="GZ3" s="376"/>
      <c r="HA3" s="376"/>
      <c r="HB3" s="376"/>
      <c r="HC3" s="376"/>
      <c r="HD3" s="376"/>
      <c r="HE3" s="376"/>
      <c r="HF3" s="376"/>
      <c r="HG3" s="376"/>
      <c r="HH3" s="376"/>
      <c r="HI3" s="376"/>
      <c r="HJ3" s="376"/>
      <c r="HK3" s="376"/>
      <c r="HL3" s="376"/>
      <c r="HM3" s="376"/>
      <c r="HN3" s="376"/>
      <c r="HO3" s="376"/>
      <c r="HP3" s="376"/>
      <c r="HQ3" s="376"/>
      <c r="HR3" s="376"/>
      <c r="HS3" s="376"/>
      <c r="HT3" s="376"/>
      <c r="HU3" s="376"/>
      <c r="HV3" s="376"/>
      <c r="HW3" s="376"/>
      <c r="HX3" s="376"/>
      <c r="HY3" s="376"/>
      <c r="HZ3" s="376"/>
      <c r="IA3" s="376"/>
      <c r="IB3" s="376"/>
      <c r="IC3" s="376"/>
      <c r="ID3" s="376"/>
      <c r="IE3" s="376"/>
      <c r="IF3" s="376"/>
      <c r="IG3" s="376"/>
      <c r="IH3" s="376"/>
      <c r="II3" s="376"/>
      <c r="IJ3" s="376"/>
      <c r="IK3" s="376"/>
      <c r="IL3" s="239"/>
      <c r="IM3" s="239"/>
      <c r="IN3" s="239"/>
      <c r="IO3" s="239"/>
    </row>
    <row r="4" s="368" customFormat="1" ht="22.95" customHeight="1" spans="1:3">
      <c r="A4" s="377" t="s">
        <v>1152</v>
      </c>
      <c r="B4" s="274"/>
      <c r="C4" s="378"/>
    </row>
    <row r="5" s="368" customFormat="1" ht="22.95" customHeight="1" spans="1:3">
      <c r="A5" s="377" t="s">
        <v>1153</v>
      </c>
      <c r="B5" s="274"/>
      <c r="C5" s="378"/>
    </row>
    <row r="6" ht="22.95" customHeight="1"/>
    <row r="7" ht="22.95" customHeight="1" spans="1:3">
      <c r="A7" s="213" t="s">
        <v>1154</v>
      </c>
      <c r="B7" s="213"/>
      <c r="C7" s="213"/>
    </row>
  </sheetData>
  <mergeCells count="2">
    <mergeCell ref="A1:C1"/>
    <mergeCell ref="A7:C7"/>
  </mergeCells>
  <printOptions horizontalCentered="1"/>
  <pageMargins left="0.357638888888889" right="0.357638888888889" top="1" bottom="1" header="0.511805555555556" footer="0.511805555555556"/>
  <pageSetup paperSize="9" scale="96" orientation="portrait"/>
  <headerFooter/>
</worksheet>
</file>

<file path=xl/worksheets/sheet2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F37" sqref="F37"/>
    </sheetView>
  </sheetViews>
  <sheetFormatPr defaultColWidth="9" defaultRowHeight="14.25" outlineLevelRow="6" outlineLevelCol="1"/>
  <cols>
    <col min="1" max="1" width="46.2" style="3" customWidth="1"/>
    <col min="2" max="2" width="34.2" style="358" customWidth="1"/>
    <col min="3" max="16384" width="9" style="3"/>
  </cols>
  <sheetData>
    <row r="1" s="1" customFormat="1" ht="31.5" customHeight="1" spans="1:2">
      <c r="A1" s="359" t="s">
        <v>1155</v>
      </c>
      <c r="B1" s="360"/>
    </row>
    <row r="2" ht="21" customHeight="1" spans="1:2">
      <c r="A2" s="361"/>
      <c r="B2" s="362" t="s">
        <v>1</v>
      </c>
    </row>
    <row r="3" s="2" customFormat="1" ht="22.95" customHeight="1" spans="1:2">
      <c r="A3" s="363" t="s">
        <v>1156</v>
      </c>
      <c r="B3" s="364" t="s">
        <v>1157</v>
      </c>
    </row>
    <row r="4" ht="22.95" customHeight="1" spans="1:2">
      <c r="A4" s="365" t="s">
        <v>1106</v>
      </c>
      <c r="B4" s="366"/>
    </row>
    <row r="5" ht="22.95" customHeight="1" spans="1:2">
      <c r="A5" s="365" t="s">
        <v>1137</v>
      </c>
      <c r="B5" s="366"/>
    </row>
    <row r="6" ht="22.95" customHeight="1"/>
    <row r="7" ht="22.95" customHeight="1" spans="1:2">
      <c r="A7" s="367" t="s">
        <v>1158</v>
      </c>
      <c r="B7" s="367"/>
    </row>
  </sheetData>
  <mergeCells count="2">
    <mergeCell ref="A1:B1"/>
    <mergeCell ref="A7:B7"/>
  </mergeCells>
  <printOptions horizontalCentered="1"/>
  <pageMargins left="0.357638888888889" right="0.357638888888889" top="1" bottom="1" header="0.511805555555556" footer="0.511805555555556"/>
  <pageSetup paperSize="9" orientation="portrait"/>
  <headerFooter/>
</worksheet>
</file>

<file path=xl/worksheets/sheet2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H11" sqref="H11"/>
    </sheetView>
  </sheetViews>
  <sheetFormatPr defaultColWidth="9" defaultRowHeight="14.25" outlineLevelRow="4" outlineLevelCol="4"/>
  <cols>
    <col min="1" max="1" width="15" style="28" customWidth="1"/>
    <col min="2" max="3" width="17.1" style="28" customWidth="1"/>
    <col min="4" max="5" width="17.1" style="3" customWidth="1"/>
    <col min="6" max="16384" width="9" style="28"/>
  </cols>
  <sheetData>
    <row r="1" ht="31.5" customHeight="1" spans="1:5">
      <c r="A1" s="301" t="s">
        <v>1159</v>
      </c>
      <c r="B1" s="301"/>
      <c r="C1" s="301"/>
      <c r="D1" s="301"/>
      <c r="E1" s="301"/>
    </row>
    <row r="2" ht="22.95" customHeight="1" spans="1:5">
      <c r="A2" s="3"/>
      <c r="B2" s="3"/>
      <c r="C2" s="260"/>
      <c r="E2" s="260" t="s">
        <v>1</v>
      </c>
    </row>
    <row r="3" s="261" customFormat="1" ht="30" customHeight="1" spans="1:5">
      <c r="A3" s="5" t="s">
        <v>1136</v>
      </c>
      <c r="B3" s="5" t="s">
        <v>1160</v>
      </c>
      <c r="C3" s="5"/>
      <c r="D3" s="5" t="s">
        <v>1161</v>
      </c>
      <c r="E3" s="5"/>
    </row>
    <row r="4" s="261" customFormat="1" ht="30" customHeight="1" spans="1:5">
      <c r="A4" s="5"/>
      <c r="B4" s="5" t="s">
        <v>1162</v>
      </c>
      <c r="C4" s="5" t="s">
        <v>1163</v>
      </c>
      <c r="D4" s="5" t="s">
        <v>1162</v>
      </c>
      <c r="E4" s="5" t="s">
        <v>1163</v>
      </c>
    </row>
    <row r="5" ht="30" customHeight="1" spans="1:5">
      <c r="A5" s="245" t="s">
        <v>1137</v>
      </c>
      <c r="B5" s="258">
        <v>1567100</v>
      </c>
      <c r="C5" s="258">
        <v>1551199</v>
      </c>
      <c r="D5" s="258">
        <v>1723584</v>
      </c>
      <c r="E5" s="258">
        <v>1590364</v>
      </c>
    </row>
  </sheetData>
  <mergeCells count="4">
    <mergeCell ref="A1:E1"/>
    <mergeCell ref="B3:C3"/>
    <mergeCell ref="D3:E3"/>
    <mergeCell ref="A3:A4"/>
  </mergeCells>
  <printOptions horizontalCentered="1"/>
  <pageMargins left="0.472222222222222" right="0.354166666666667" top="1" bottom="1" header="0.511805555555556" footer="0.511805555555556"/>
  <pageSetup paperSize="9" orientation="portrait"/>
  <headerFooter/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9" sqref="H29"/>
    </sheetView>
  </sheetViews>
  <sheetFormatPr defaultColWidth="9" defaultRowHeight="14.25" outlineLevelRow="5" outlineLevelCol="6"/>
  <cols>
    <col min="1" max="1" width="13.2" style="28" customWidth="1"/>
    <col min="2" max="2" width="17.6" style="28" customWidth="1"/>
    <col min="3" max="4" width="13.7" style="28" customWidth="1"/>
    <col min="5" max="5" width="15.1" style="28" customWidth="1"/>
    <col min="6" max="7" width="13.7" style="28" customWidth="1"/>
    <col min="8" max="16384" width="9" style="28"/>
  </cols>
  <sheetData>
    <row r="1" s="261" customFormat="1" ht="31.5" customHeight="1" spans="1:7">
      <c r="A1" s="340" t="s">
        <v>1164</v>
      </c>
      <c r="B1" s="340"/>
      <c r="C1" s="340"/>
      <c r="D1" s="340"/>
      <c r="E1" s="340"/>
      <c r="F1" s="340"/>
      <c r="G1" s="340"/>
    </row>
    <row r="2" ht="30" customHeight="1" spans="1:7">
      <c r="A2" s="3"/>
      <c r="B2" s="3"/>
      <c r="C2" s="3"/>
      <c r="D2" s="3"/>
      <c r="E2" s="3"/>
      <c r="F2" s="253" t="s">
        <v>1</v>
      </c>
      <c r="G2" s="253"/>
    </row>
    <row r="3" s="261" customFormat="1" ht="30" customHeight="1" spans="1:7">
      <c r="A3" s="5" t="s">
        <v>1136</v>
      </c>
      <c r="B3" s="356" t="s">
        <v>1160</v>
      </c>
      <c r="C3" s="356"/>
      <c r="D3" s="356"/>
      <c r="E3" s="357" t="s">
        <v>1161</v>
      </c>
      <c r="F3" s="357"/>
      <c r="G3" s="357"/>
    </row>
    <row r="4" s="261" customFormat="1" ht="30" customHeight="1" spans="1:7">
      <c r="A4" s="5"/>
      <c r="B4" s="356" t="s">
        <v>1165</v>
      </c>
      <c r="C4" s="356" t="s">
        <v>1166</v>
      </c>
      <c r="D4" s="356"/>
      <c r="E4" s="357" t="s">
        <v>1167</v>
      </c>
      <c r="F4" s="357" t="s">
        <v>1166</v>
      </c>
      <c r="G4" s="357"/>
    </row>
    <row r="5" s="261" customFormat="1" ht="30" customHeight="1" spans="1:7">
      <c r="A5" s="5"/>
      <c r="B5" s="356"/>
      <c r="C5" s="356" t="s">
        <v>1168</v>
      </c>
      <c r="D5" s="356" t="s">
        <v>1169</v>
      </c>
      <c r="E5" s="357"/>
      <c r="F5" s="357" t="s">
        <v>1168</v>
      </c>
      <c r="G5" s="357" t="s">
        <v>1169</v>
      </c>
    </row>
    <row r="6" ht="30" customHeight="1" spans="1:7">
      <c r="A6" s="256" t="s">
        <v>1137</v>
      </c>
      <c r="B6" s="257">
        <v>447720</v>
      </c>
      <c r="C6" s="257">
        <v>447720</v>
      </c>
      <c r="D6" s="257">
        <v>55713</v>
      </c>
      <c r="E6" s="257">
        <v>386556.09</v>
      </c>
      <c r="F6" s="258">
        <v>214172.49</v>
      </c>
      <c r="G6" s="258">
        <v>45833.63</v>
      </c>
    </row>
  </sheetData>
  <mergeCells count="9">
    <mergeCell ref="A1:G1"/>
    <mergeCell ref="F2:G2"/>
    <mergeCell ref="B3:D3"/>
    <mergeCell ref="E3:G3"/>
    <mergeCell ref="C4:D4"/>
    <mergeCell ref="F4:G4"/>
    <mergeCell ref="A3:A5"/>
    <mergeCell ref="B4:B5"/>
    <mergeCell ref="E4:E5"/>
  </mergeCells>
  <printOptions horizontalCentered="1"/>
  <pageMargins left="0.472222222222222" right="0.354166666666667" top="1" bottom="1" header="0.511805555555556" footer="0.511805555555556"/>
  <pageSetup paperSize="9" scale="85" orientation="portrait"/>
  <headerFooter/>
</worksheet>
</file>

<file path=xl/worksheets/sheet2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37" sqref="A37"/>
    </sheetView>
  </sheetViews>
  <sheetFormatPr defaultColWidth="9" defaultRowHeight="14.25" outlineLevelCol="7"/>
  <cols>
    <col min="1" max="1" width="10.6" style="3" customWidth="1"/>
    <col min="2" max="2" width="9.7" style="3" customWidth="1"/>
    <col min="3" max="5" width="16.9" style="3" customWidth="1"/>
    <col min="6" max="6" width="10.2" style="3" customWidth="1"/>
    <col min="7" max="7" width="9.7" style="3" customWidth="1"/>
    <col min="8" max="8" width="14.1" style="3" customWidth="1"/>
    <col min="9" max="16384" width="9" style="3"/>
  </cols>
  <sheetData>
    <row r="1" s="259" customFormat="1" ht="31.95" customHeight="1" spans="1:8">
      <c r="A1" s="340" t="s">
        <v>1170</v>
      </c>
      <c r="B1" s="340"/>
      <c r="C1" s="340"/>
      <c r="D1" s="340"/>
      <c r="E1" s="340"/>
      <c r="F1" s="340"/>
      <c r="G1" s="340"/>
      <c r="H1" s="340"/>
    </row>
    <row r="2" ht="19.95" customHeight="1" spans="8:8">
      <c r="H2" s="260" t="s">
        <v>1</v>
      </c>
    </row>
    <row r="3" s="2" customFormat="1" ht="22.95" customHeight="1" spans="1:8">
      <c r="A3" s="5" t="s">
        <v>1171</v>
      </c>
      <c r="B3" s="5" t="s">
        <v>1172</v>
      </c>
      <c r="C3" s="5" t="s">
        <v>1173</v>
      </c>
      <c r="D3" s="5" t="s">
        <v>1174</v>
      </c>
      <c r="E3" s="5" t="s">
        <v>1175</v>
      </c>
      <c r="F3" s="5" t="s">
        <v>1176</v>
      </c>
      <c r="G3" s="5" t="s">
        <v>1177</v>
      </c>
      <c r="H3" s="5" t="s">
        <v>1178</v>
      </c>
    </row>
    <row r="4" s="2" customFormat="1" ht="22.95" customHeight="1" spans="1:8">
      <c r="A4" s="5" t="s">
        <v>1106</v>
      </c>
      <c r="B4" s="5"/>
      <c r="C4" s="5"/>
      <c r="D4" s="5"/>
      <c r="E4" s="5"/>
      <c r="F4" s="5"/>
      <c r="G4" s="350"/>
      <c r="H4" s="5"/>
    </row>
    <row r="5" ht="22.95" customHeight="1" spans="1:8">
      <c r="A5" s="351" t="s">
        <v>1137</v>
      </c>
      <c r="B5" s="352"/>
      <c r="C5" s="352"/>
      <c r="D5" s="352"/>
      <c r="E5" s="352"/>
      <c r="F5" s="352"/>
      <c r="G5" s="353"/>
      <c r="H5" s="354"/>
    </row>
    <row r="6" ht="22.95" customHeight="1"/>
    <row r="7" ht="22.95" customHeight="1" spans="1:8">
      <c r="A7" s="355" t="s">
        <v>1179</v>
      </c>
      <c r="B7" s="355"/>
      <c r="C7" s="355"/>
      <c r="D7" s="355"/>
      <c r="E7" s="355"/>
      <c r="F7" s="355"/>
      <c r="G7" s="355"/>
      <c r="H7" s="355"/>
    </row>
    <row r="15" ht="15" customHeight="1"/>
  </sheetData>
  <mergeCells count="2">
    <mergeCell ref="A1:H1"/>
    <mergeCell ref="A7:H7"/>
  </mergeCells>
  <printOptions horizontalCentered="1"/>
  <pageMargins left="0.751388888888889" right="0.751388888888889" top="1" bottom="1" header="0.511805555555556" footer="0.511805555555556"/>
  <pageSetup paperSize="9" scale="60" orientation="portrait"/>
  <headerFooter/>
</worksheet>
</file>

<file path=xl/worksheets/sheet2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Zeros="0" workbookViewId="0">
      <selection activeCell="M14" sqref="M14"/>
    </sheetView>
  </sheetViews>
  <sheetFormatPr defaultColWidth="9" defaultRowHeight="21" customHeight="1"/>
  <cols>
    <col min="1" max="1" width="42.1" style="299" customWidth="1"/>
    <col min="2" max="2" width="12.9" style="299" customWidth="1"/>
    <col min="3" max="4" width="12.9" style="339" customWidth="1"/>
    <col min="5" max="5" width="12.9" style="299" customWidth="1"/>
    <col min="6" max="7" width="12" style="299" customWidth="1"/>
    <col min="8" max="9" width="12.9" style="299" customWidth="1"/>
    <col min="10" max="10" width="2.2" style="300" customWidth="1"/>
    <col min="11" max="16384" width="9" style="299"/>
  </cols>
  <sheetData>
    <row r="1" s="297" customFormat="1" ht="31.95" customHeight="1" spans="1:10">
      <c r="A1" s="340" t="s">
        <v>1180</v>
      </c>
      <c r="B1" s="340"/>
      <c r="C1" s="340"/>
      <c r="D1" s="340"/>
      <c r="E1" s="340"/>
      <c r="F1" s="340"/>
      <c r="G1" s="340"/>
      <c r="H1" s="340"/>
      <c r="I1" s="340"/>
      <c r="J1" s="302"/>
    </row>
    <row r="2" s="298" customFormat="1" ht="22.95" customHeight="1" spans="3:10">
      <c r="C2" s="341"/>
      <c r="D2" s="341"/>
      <c r="H2" s="303" t="s">
        <v>1</v>
      </c>
      <c r="I2" s="303"/>
      <c r="J2" s="304"/>
    </row>
    <row r="3" s="298" customFormat="1" ht="24" customHeight="1" spans="1:10">
      <c r="A3" s="305" t="s">
        <v>2</v>
      </c>
      <c r="B3" s="305" t="s">
        <v>3</v>
      </c>
      <c r="C3" s="305" t="s">
        <v>4</v>
      </c>
      <c r="D3" s="305" t="s">
        <v>5</v>
      </c>
      <c r="E3" s="305" t="s">
        <v>6</v>
      </c>
      <c r="F3" s="305" t="s">
        <v>7</v>
      </c>
      <c r="G3" s="305" t="s">
        <v>8</v>
      </c>
      <c r="H3" s="305" t="s">
        <v>9</v>
      </c>
      <c r="I3" s="305"/>
      <c r="J3" s="304"/>
    </row>
    <row r="4" s="298" customFormat="1" ht="24" customHeight="1" spans="1:10">
      <c r="A4" s="305"/>
      <c r="B4" s="305"/>
      <c r="C4" s="305"/>
      <c r="D4" s="305"/>
      <c r="E4" s="305"/>
      <c r="F4" s="305"/>
      <c r="G4" s="305"/>
      <c r="H4" s="5" t="s">
        <v>10</v>
      </c>
      <c r="I4" s="5" t="s">
        <v>11</v>
      </c>
      <c r="J4" s="304"/>
    </row>
    <row r="5" s="298" customFormat="1" ht="20.25" customHeight="1" spans="1:10">
      <c r="A5" s="342" t="s">
        <v>1181</v>
      </c>
      <c r="B5" s="308">
        <f>B6+B7+B8+B14+B16+B15+B17+B18+B19+B20+B21</f>
        <v>89460</v>
      </c>
      <c r="C5" s="308">
        <f>C6+C7+C8+C14+C16+C15+C17+C18+C19+C20+C21</f>
        <v>500000</v>
      </c>
      <c r="D5" s="308">
        <f>D6+D7+D8+D14+D16+D15+D17+D18+D19+D20+D21</f>
        <v>56076</v>
      </c>
      <c r="E5" s="308">
        <f>E6+E7+E8+E14+E16+E15+E17+E18+E19+E20+E21</f>
        <v>61382</v>
      </c>
      <c r="F5" s="343">
        <f t="shared" ref="F5:F28" si="0">IF(C5=0,,E5/C5%)</f>
        <v>12.2764</v>
      </c>
      <c r="G5" s="343">
        <f t="shared" ref="G5:G28" si="1">IF(D5=0,,E5/D5%)</f>
        <v>109.46215849918</v>
      </c>
      <c r="H5" s="344">
        <f t="shared" ref="H5:H28" si="2">E5-B5</f>
        <v>-28078</v>
      </c>
      <c r="I5" s="343">
        <f t="shared" ref="I5:I28" si="3">IF(B5=0,,E5/B5%-100)</f>
        <v>-31.3860943438408</v>
      </c>
      <c r="J5" s="311"/>
    </row>
    <row r="6" s="298" customFormat="1" ht="20.25" customHeight="1" spans="1:10">
      <c r="A6" s="345" t="s">
        <v>1182</v>
      </c>
      <c r="B6" s="248"/>
      <c r="C6" s="248"/>
      <c r="D6" s="248"/>
      <c r="E6" s="248"/>
      <c r="F6" s="343">
        <f t="shared" si="0"/>
        <v>0</v>
      </c>
      <c r="G6" s="343">
        <f t="shared" si="1"/>
        <v>0</v>
      </c>
      <c r="H6" s="344">
        <f t="shared" si="2"/>
        <v>0</v>
      </c>
      <c r="I6" s="343">
        <f t="shared" si="3"/>
        <v>0</v>
      </c>
      <c r="J6" s="347"/>
    </row>
    <row r="7" s="298" customFormat="1" ht="20.25" customHeight="1" spans="1:10">
      <c r="A7" s="345" t="s">
        <v>1183</v>
      </c>
      <c r="B7" s="248"/>
      <c r="C7" s="248"/>
      <c r="D7" s="248"/>
      <c r="E7" s="248"/>
      <c r="F7" s="343">
        <f t="shared" si="0"/>
        <v>0</v>
      </c>
      <c r="G7" s="343">
        <f t="shared" si="1"/>
        <v>0</v>
      </c>
      <c r="H7" s="344">
        <f t="shared" si="2"/>
        <v>0</v>
      </c>
      <c r="I7" s="343">
        <f t="shared" si="3"/>
        <v>0</v>
      </c>
      <c r="J7" s="348"/>
    </row>
    <row r="8" s="298" customFormat="1" ht="20.25" customHeight="1" spans="1:10">
      <c r="A8" s="345" t="s">
        <v>1184</v>
      </c>
      <c r="B8" s="248">
        <v>71451</v>
      </c>
      <c r="C8" s="248">
        <v>480000</v>
      </c>
      <c r="D8" s="248">
        <v>41970</v>
      </c>
      <c r="E8" s="248">
        <v>43738</v>
      </c>
      <c r="F8" s="343">
        <f t="shared" si="0"/>
        <v>9.11208333333333</v>
      </c>
      <c r="G8" s="343">
        <f t="shared" si="1"/>
        <v>104.212532761496</v>
      </c>
      <c r="H8" s="344">
        <f t="shared" si="2"/>
        <v>-27713</v>
      </c>
      <c r="I8" s="343">
        <f t="shared" si="3"/>
        <v>-38.7860211893465</v>
      </c>
      <c r="J8" s="348" t="s">
        <v>15</v>
      </c>
    </row>
    <row r="9" s="298" customFormat="1" ht="20.25" customHeight="1" spans="1:10">
      <c r="A9" s="345" t="s">
        <v>1185</v>
      </c>
      <c r="B9" s="248">
        <v>100345</v>
      </c>
      <c r="C9" s="248"/>
      <c r="D9" s="248"/>
      <c r="E9" s="248">
        <v>38653</v>
      </c>
      <c r="F9" s="343">
        <f t="shared" si="0"/>
        <v>0</v>
      </c>
      <c r="G9" s="343">
        <f t="shared" si="1"/>
        <v>0</v>
      </c>
      <c r="H9" s="344">
        <f t="shared" si="2"/>
        <v>-61692</v>
      </c>
      <c r="I9" s="343">
        <f t="shared" si="3"/>
        <v>-61.4798943644427</v>
      </c>
      <c r="J9" s="348"/>
    </row>
    <row r="10" s="298" customFormat="1" ht="20.25" customHeight="1" spans="1:10">
      <c r="A10" s="345" t="s">
        <v>1186</v>
      </c>
      <c r="B10" s="248">
        <v>0</v>
      </c>
      <c r="C10" s="248"/>
      <c r="D10" s="248"/>
      <c r="E10" s="248">
        <v>0</v>
      </c>
      <c r="F10" s="343">
        <f t="shared" si="0"/>
        <v>0</v>
      </c>
      <c r="G10" s="343">
        <f t="shared" si="1"/>
        <v>0</v>
      </c>
      <c r="H10" s="344">
        <f t="shared" si="2"/>
        <v>0</v>
      </c>
      <c r="I10" s="343">
        <f t="shared" si="3"/>
        <v>0</v>
      </c>
      <c r="J10" s="348"/>
    </row>
    <row r="11" s="298" customFormat="1" ht="20.25" customHeight="1" spans="1:10">
      <c r="A11" s="345" t="s">
        <v>1187</v>
      </c>
      <c r="B11" s="248">
        <v>2940</v>
      </c>
      <c r="C11" s="248"/>
      <c r="D11" s="248"/>
      <c r="E11" s="248">
        <v>9866</v>
      </c>
      <c r="F11" s="343">
        <f t="shared" si="0"/>
        <v>0</v>
      </c>
      <c r="G11" s="343">
        <f t="shared" si="1"/>
        <v>0</v>
      </c>
      <c r="H11" s="344">
        <f t="shared" si="2"/>
        <v>6926</v>
      </c>
      <c r="I11" s="343">
        <f t="shared" si="3"/>
        <v>235.578231292517</v>
      </c>
      <c r="J11" s="348"/>
    </row>
    <row r="12" s="298" customFormat="1" ht="20.25" customHeight="1" spans="1:10">
      <c r="A12" s="345" t="s">
        <v>1188</v>
      </c>
      <c r="B12" s="248">
        <v>-32000</v>
      </c>
      <c r="C12" s="248"/>
      <c r="D12" s="248"/>
      <c r="E12" s="248">
        <v>-4878</v>
      </c>
      <c r="F12" s="343">
        <f t="shared" si="0"/>
        <v>0</v>
      </c>
      <c r="G12" s="343">
        <f t="shared" si="1"/>
        <v>0</v>
      </c>
      <c r="H12" s="344">
        <f t="shared" si="2"/>
        <v>27122</v>
      </c>
      <c r="I12" s="343">
        <f t="shared" si="3"/>
        <v>-84.75625</v>
      </c>
      <c r="J12" s="348"/>
    </row>
    <row r="13" s="298" customFormat="1" ht="20.25" customHeight="1" spans="1:10">
      <c r="A13" s="345" t="s">
        <v>1189</v>
      </c>
      <c r="B13" s="248">
        <v>166</v>
      </c>
      <c r="C13" s="248"/>
      <c r="D13" s="248"/>
      <c r="E13" s="248">
        <v>97</v>
      </c>
      <c r="F13" s="343">
        <f t="shared" si="0"/>
        <v>0</v>
      </c>
      <c r="G13" s="343">
        <f t="shared" si="1"/>
        <v>0</v>
      </c>
      <c r="H13" s="344">
        <f t="shared" si="2"/>
        <v>-69</v>
      </c>
      <c r="I13" s="343">
        <f t="shared" si="3"/>
        <v>-41.566265060241</v>
      </c>
      <c r="J13" s="348"/>
    </row>
    <row r="14" s="298" customFormat="1" ht="20.25" customHeight="1" spans="1:10">
      <c r="A14" s="345" t="s">
        <v>1190</v>
      </c>
      <c r="B14" s="248">
        <v>-69</v>
      </c>
      <c r="C14" s="248"/>
      <c r="D14" s="248"/>
      <c r="E14" s="248"/>
      <c r="F14" s="343">
        <f t="shared" si="0"/>
        <v>0</v>
      </c>
      <c r="G14" s="343">
        <f t="shared" si="1"/>
        <v>0</v>
      </c>
      <c r="H14" s="344">
        <f t="shared" si="2"/>
        <v>69</v>
      </c>
      <c r="I14" s="343">
        <f t="shared" si="3"/>
        <v>-100</v>
      </c>
      <c r="J14" s="348"/>
    </row>
    <row r="15" s="298" customFormat="1" ht="20.25" customHeight="1" spans="1:10">
      <c r="A15" s="345" t="s">
        <v>1191</v>
      </c>
      <c r="B15" s="248">
        <v>-79</v>
      </c>
      <c r="C15" s="248"/>
      <c r="D15" s="248"/>
      <c r="E15" s="248"/>
      <c r="F15" s="343">
        <f t="shared" si="0"/>
        <v>0</v>
      </c>
      <c r="G15" s="343">
        <f t="shared" si="1"/>
        <v>0</v>
      </c>
      <c r="H15" s="344">
        <f t="shared" si="2"/>
        <v>79</v>
      </c>
      <c r="I15" s="343">
        <f t="shared" si="3"/>
        <v>-100</v>
      </c>
      <c r="J15" s="348"/>
    </row>
    <row r="16" s="298" customFormat="1" ht="20.25" customHeight="1" spans="1:10">
      <c r="A16" s="345" t="s">
        <v>1192</v>
      </c>
      <c r="B16" s="248">
        <v>0</v>
      </c>
      <c r="C16" s="248"/>
      <c r="D16" s="248"/>
      <c r="E16" s="248"/>
      <c r="F16" s="343">
        <f t="shared" si="0"/>
        <v>0</v>
      </c>
      <c r="G16" s="343">
        <f t="shared" si="1"/>
        <v>0</v>
      </c>
      <c r="H16" s="344">
        <f t="shared" si="2"/>
        <v>0</v>
      </c>
      <c r="I16" s="343">
        <f t="shared" si="3"/>
        <v>0</v>
      </c>
      <c r="J16" s="348"/>
    </row>
    <row r="17" s="298" customFormat="1" ht="20.25" customHeight="1" spans="1:10">
      <c r="A17" s="345" t="s">
        <v>1193</v>
      </c>
      <c r="B17" s="248">
        <v>0</v>
      </c>
      <c r="C17" s="248"/>
      <c r="D17" s="248"/>
      <c r="E17" s="248"/>
      <c r="F17" s="343">
        <f t="shared" si="0"/>
        <v>0</v>
      </c>
      <c r="G17" s="343">
        <f t="shared" si="1"/>
        <v>0</v>
      </c>
      <c r="H17" s="344">
        <f t="shared" si="2"/>
        <v>0</v>
      </c>
      <c r="I17" s="343">
        <f t="shared" si="3"/>
        <v>0</v>
      </c>
      <c r="J17" s="348"/>
    </row>
    <row r="18" s="298" customFormat="1" ht="20.25" customHeight="1" spans="1:10">
      <c r="A18" s="345" t="s">
        <v>1194</v>
      </c>
      <c r="B18" s="248">
        <v>0</v>
      </c>
      <c r="C18" s="248"/>
      <c r="D18" s="248"/>
      <c r="E18" s="248"/>
      <c r="F18" s="343">
        <f t="shared" si="0"/>
        <v>0</v>
      </c>
      <c r="G18" s="343">
        <f t="shared" si="1"/>
        <v>0</v>
      </c>
      <c r="H18" s="344">
        <f t="shared" si="2"/>
        <v>0</v>
      </c>
      <c r="I18" s="343">
        <f t="shared" si="3"/>
        <v>0</v>
      </c>
      <c r="J18" s="348"/>
    </row>
    <row r="19" s="298" customFormat="1" ht="20.25" customHeight="1" spans="1:10">
      <c r="A19" s="345" t="s">
        <v>1195</v>
      </c>
      <c r="B19" s="248">
        <v>18157</v>
      </c>
      <c r="C19" s="248">
        <v>20000</v>
      </c>
      <c r="D19" s="248">
        <v>14106</v>
      </c>
      <c r="E19" s="248">
        <v>17644</v>
      </c>
      <c r="F19" s="343">
        <f t="shared" si="0"/>
        <v>88.22</v>
      </c>
      <c r="G19" s="343">
        <f t="shared" si="1"/>
        <v>125.081525591947</v>
      </c>
      <c r="H19" s="344">
        <f t="shared" si="2"/>
        <v>-513</v>
      </c>
      <c r="I19" s="343">
        <f t="shared" si="3"/>
        <v>-2.82535661177506</v>
      </c>
      <c r="J19" s="348" t="s">
        <v>15</v>
      </c>
    </row>
    <row r="20" s="298" customFormat="1" ht="20.25" customHeight="1" spans="1:10">
      <c r="A20" s="345" t="s">
        <v>1196</v>
      </c>
      <c r="B20" s="248"/>
      <c r="C20" s="248"/>
      <c r="D20" s="248"/>
      <c r="E20" s="248"/>
      <c r="F20" s="343">
        <f t="shared" si="0"/>
        <v>0</v>
      </c>
      <c r="G20" s="343">
        <f t="shared" si="1"/>
        <v>0</v>
      </c>
      <c r="H20" s="344">
        <f t="shared" si="2"/>
        <v>0</v>
      </c>
      <c r="I20" s="343">
        <f t="shared" si="3"/>
        <v>0</v>
      </c>
      <c r="J20" s="348"/>
    </row>
    <row r="21" s="298" customFormat="1" ht="20.25" customHeight="1" spans="1:10">
      <c r="A21" s="345" t="s">
        <v>1197</v>
      </c>
      <c r="B21" s="248"/>
      <c r="C21" s="248"/>
      <c r="D21" s="248"/>
      <c r="E21" s="248"/>
      <c r="F21" s="343">
        <f t="shared" si="0"/>
        <v>0</v>
      </c>
      <c r="G21" s="343">
        <f t="shared" si="1"/>
        <v>0</v>
      </c>
      <c r="H21" s="344">
        <f t="shared" si="2"/>
        <v>0</v>
      </c>
      <c r="I21" s="343">
        <f t="shared" si="3"/>
        <v>0</v>
      </c>
      <c r="J21" s="348"/>
    </row>
    <row r="22" s="298" customFormat="1" ht="15" customHeight="1" spans="1:10">
      <c r="A22" s="345"/>
      <c r="B22" s="248"/>
      <c r="C22" s="248"/>
      <c r="D22" s="248"/>
      <c r="E22" s="248"/>
      <c r="F22" s="343">
        <f t="shared" si="0"/>
        <v>0</v>
      </c>
      <c r="G22" s="343">
        <f t="shared" si="1"/>
        <v>0</v>
      </c>
      <c r="H22" s="344">
        <f t="shared" si="2"/>
        <v>0</v>
      </c>
      <c r="I22" s="343">
        <f t="shared" si="3"/>
        <v>0</v>
      </c>
      <c r="J22" s="311"/>
    </row>
    <row r="23" s="298" customFormat="1" ht="20.25" customHeight="1" spans="1:10">
      <c r="A23" s="346" t="s">
        <v>1198</v>
      </c>
      <c r="B23" s="248">
        <v>11906</v>
      </c>
      <c r="C23" s="248"/>
      <c r="D23" s="248"/>
      <c r="E23" s="248">
        <v>2832</v>
      </c>
      <c r="F23" s="343">
        <f t="shared" si="0"/>
        <v>0</v>
      </c>
      <c r="G23" s="343">
        <f t="shared" si="1"/>
        <v>0</v>
      </c>
      <c r="H23" s="344">
        <f t="shared" si="2"/>
        <v>-9074</v>
      </c>
      <c r="I23" s="343">
        <f t="shared" si="3"/>
        <v>-76.2136737779271</v>
      </c>
      <c r="J23" s="311"/>
    </row>
    <row r="24" s="298" customFormat="1" ht="20.25" customHeight="1" spans="1:10">
      <c r="A24" s="346" t="s">
        <v>1199</v>
      </c>
      <c r="B24" s="248">
        <v>1348</v>
      </c>
      <c r="C24" s="248"/>
      <c r="D24" s="248"/>
      <c r="E24" s="248">
        <v>2806</v>
      </c>
      <c r="F24" s="343">
        <f t="shared" si="0"/>
        <v>0</v>
      </c>
      <c r="G24" s="343">
        <f t="shared" si="1"/>
        <v>0</v>
      </c>
      <c r="H24" s="344">
        <f t="shared" si="2"/>
        <v>1458</v>
      </c>
      <c r="I24" s="343">
        <f t="shared" si="3"/>
        <v>108.160237388724</v>
      </c>
      <c r="J24" s="311"/>
    </row>
    <row r="25" s="298" customFormat="1" ht="20.25" customHeight="1" spans="1:10">
      <c r="A25" s="346" t="s">
        <v>1200</v>
      </c>
      <c r="B25" s="248">
        <v>298267</v>
      </c>
      <c r="C25" s="248"/>
      <c r="D25" s="248"/>
      <c r="E25" s="248">
        <v>375062</v>
      </c>
      <c r="F25" s="343">
        <f t="shared" si="0"/>
        <v>0</v>
      </c>
      <c r="G25" s="343">
        <f t="shared" si="1"/>
        <v>0</v>
      </c>
      <c r="H25" s="344">
        <f t="shared" si="2"/>
        <v>76795</v>
      </c>
      <c r="I25" s="343">
        <f t="shared" si="3"/>
        <v>25.7470655486527</v>
      </c>
      <c r="J25" s="311"/>
    </row>
    <row r="26" s="298" customFormat="1" ht="20.25" customHeight="1" spans="1:10">
      <c r="A26" s="346" t="s">
        <v>1201</v>
      </c>
      <c r="B26" s="248">
        <v>17272</v>
      </c>
      <c r="C26" s="248"/>
      <c r="D26" s="248"/>
      <c r="E26" s="248">
        <v>76032</v>
      </c>
      <c r="F26" s="343">
        <f t="shared" si="0"/>
        <v>0</v>
      </c>
      <c r="G26" s="343">
        <f t="shared" si="1"/>
        <v>0</v>
      </c>
      <c r="H26" s="344">
        <f t="shared" si="2"/>
        <v>58760</v>
      </c>
      <c r="I26" s="343">
        <f t="shared" si="3"/>
        <v>340.203798054655</v>
      </c>
      <c r="J26" s="311"/>
    </row>
    <row r="27" s="298" customFormat="1" ht="15" customHeight="1" spans="1:10">
      <c r="A27" s="345"/>
      <c r="B27" s="248"/>
      <c r="C27" s="248"/>
      <c r="D27" s="248"/>
      <c r="E27" s="248"/>
      <c r="F27" s="343">
        <f t="shared" si="0"/>
        <v>0</v>
      </c>
      <c r="G27" s="343">
        <f t="shared" si="1"/>
        <v>0</v>
      </c>
      <c r="H27" s="344">
        <f t="shared" si="2"/>
        <v>0</v>
      </c>
      <c r="I27" s="343">
        <f t="shared" si="3"/>
        <v>0</v>
      </c>
      <c r="J27" s="349"/>
    </row>
    <row r="28" s="298" customFormat="1" ht="20.25" customHeight="1" spans="1:10">
      <c r="A28" s="306" t="s">
        <v>1091</v>
      </c>
      <c r="B28" s="308">
        <f>B5+B23+B24+B26+B25</f>
        <v>418253</v>
      </c>
      <c r="C28" s="308">
        <f>C5+C23+C24+C26+C25</f>
        <v>500000</v>
      </c>
      <c r="D28" s="308">
        <f>D5+D23+D24+D26+D25</f>
        <v>56076</v>
      </c>
      <c r="E28" s="308">
        <f>E5+E23+E24+E26+E25</f>
        <v>518114</v>
      </c>
      <c r="F28" s="343">
        <f t="shared" si="0"/>
        <v>103.6228</v>
      </c>
      <c r="G28" s="343">
        <f t="shared" si="1"/>
        <v>923.949639774592</v>
      </c>
      <c r="H28" s="344">
        <f t="shared" si="2"/>
        <v>99861</v>
      </c>
      <c r="I28" s="343">
        <f t="shared" si="3"/>
        <v>23.8757402815999</v>
      </c>
      <c r="J28" s="311"/>
    </row>
    <row r="29" ht="20.1" customHeight="1" spans="1:9">
      <c r="A29" s="183"/>
      <c r="B29" s="183"/>
      <c r="C29" s="183"/>
      <c r="D29" s="183"/>
      <c r="E29" s="183"/>
      <c r="F29" s="183"/>
      <c r="G29" s="183"/>
      <c r="H29" s="183"/>
      <c r="I29" s="183"/>
    </row>
    <row r="30" ht="24" customHeight="1" spans="1:9">
      <c r="A30" s="183" t="s">
        <v>1202</v>
      </c>
      <c r="B30" s="183"/>
      <c r="C30" s="183"/>
      <c r="D30" s="183"/>
      <c r="E30" s="183"/>
      <c r="F30" s="183"/>
      <c r="G30" s="183"/>
      <c r="H30" s="183"/>
      <c r="I30" s="183"/>
    </row>
    <row r="31" ht="24" customHeight="1"/>
    <row r="32" ht="24" customHeight="1"/>
  </sheetData>
  <mergeCells count="12">
    <mergeCell ref="A1:I1"/>
    <mergeCell ref="H2:I2"/>
    <mergeCell ref="H3:I3"/>
    <mergeCell ref="A29:I29"/>
    <mergeCell ref="A30:I3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showZeros="0" topLeftCell="B1" workbookViewId="0">
      <selection activeCell="O21" sqref="O21"/>
    </sheetView>
  </sheetViews>
  <sheetFormatPr defaultColWidth="9" defaultRowHeight="12.75"/>
  <cols>
    <col min="1" max="1" width="11.6" style="316" hidden="1" customWidth="1"/>
    <col min="2" max="2" width="42.2" style="316" customWidth="1"/>
    <col min="3" max="6" width="12.9" style="316" customWidth="1"/>
    <col min="7" max="7" width="10.1" style="316" customWidth="1"/>
    <col min="8" max="8" width="9.7" style="316" customWidth="1"/>
    <col min="9" max="9" width="11.6" style="316" customWidth="1"/>
    <col min="10" max="10" width="11.7" style="316" customWidth="1"/>
    <col min="11" max="11" width="2" style="316" customWidth="1"/>
    <col min="12" max="16384" width="9" style="316"/>
  </cols>
  <sheetData>
    <row r="1" s="313" customFormat="1" ht="31.5" customHeight="1" spans="2:10">
      <c r="B1" s="317" t="s">
        <v>1203</v>
      </c>
      <c r="C1" s="317"/>
      <c r="D1" s="317"/>
      <c r="E1" s="317"/>
      <c r="F1" s="317"/>
      <c r="G1" s="317"/>
      <c r="H1" s="317"/>
      <c r="I1" s="317"/>
      <c r="J1" s="317"/>
    </row>
    <row r="2" s="314" customFormat="1" ht="23.25" customHeight="1" spans="2:11">
      <c r="B2" s="318"/>
      <c r="C2" s="318"/>
      <c r="D2" s="318"/>
      <c r="E2" s="318"/>
      <c r="I2" s="325" t="s">
        <v>1</v>
      </c>
      <c r="J2" s="325"/>
      <c r="K2" s="326"/>
    </row>
    <row r="3" s="315" customFormat="1" ht="37.5" customHeight="1" spans="2:10">
      <c r="B3" s="319" t="s">
        <v>2</v>
      </c>
      <c r="C3" s="319" t="s">
        <v>3</v>
      </c>
      <c r="D3" s="319" t="s">
        <v>4</v>
      </c>
      <c r="E3" s="319" t="s">
        <v>5</v>
      </c>
      <c r="F3" s="319" t="s">
        <v>6</v>
      </c>
      <c r="G3" s="319" t="s">
        <v>7</v>
      </c>
      <c r="H3" s="319" t="s">
        <v>8</v>
      </c>
      <c r="I3" s="319" t="s">
        <v>49</v>
      </c>
      <c r="J3" s="319"/>
    </row>
    <row r="4" s="315" customFormat="1" ht="30.75" customHeight="1" spans="2:10">
      <c r="B4" s="319"/>
      <c r="C4" s="319"/>
      <c r="D4" s="319"/>
      <c r="E4" s="319"/>
      <c r="F4" s="319"/>
      <c r="G4" s="319"/>
      <c r="H4" s="319"/>
      <c r="I4" s="327" t="s">
        <v>10</v>
      </c>
      <c r="J4" s="327" t="s">
        <v>11</v>
      </c>
    </row>
    <row r="5" s="314" customFormat="1" ht="19.95" customHeight="1" spans="2:11">
      <c r="B5" s="320" t="s">
        <v>1204</v>
      </c>
      <c r="C5" s="308">
        <f t="shared" ref="C5:F5" si="0">C6+C7+C12+C40+C43+C44+C71+C88+C105</f>
        <v>114963</v>
      </c>
      <c r="D5" s="308">
        <f t="shared" si="0"/>
        <v>567477</v>
      </c>
      <c r="E5" s="308">
        <f t="shared" si="0"/>
        <v>124354</v>
      </c>
      <c r="F5" s="308">
        <f t="shared" si="0"/>
        <v>124354</v>
      </c>
      <c r="G5" s="321">
        <f t="shared" ref="G5:G7" si="1">IF(D5=0,0,F5/D5%)</f>
        <v>21.9134872426548</v>
      </c>
      <c r="H5" s="321">
        <f>F5/E5%</f>
        <v>100</v>
      </c>
      <c r="I5" s="328">
        <f t="shared" ref="I5:I12" si="2">F5-C5</f>
        <v>9391</v>
      </c>
      <c r="J5" s="321">
        <f t="shared" ref="J5:J12" si="3">I5/C5*100</f>
        <v>8.16871515183146</v>
      </c>
      <c r="K5" s="329"/>
    </row>
    <row r="6" ht="19.95" customHeight="1" spans="2:11">
      <c r="B6" s="322" t="s">
        <v>1205</v>
      </c>
      <c r="C6" s="323"/>
      <c r="D6" s="323"/>
      <c r="E6" s="323"/>
      <c r="F6" s="323"/>
      <c r="G6" s="324">
        <f t="shared" si="1"/>
        <v>0</v>
      </c>
      <c r="H6" s="324"/>
      <c r="I6" s="328">
        <f t="shared" si="2"/>
        <v>0</v>
      </c>
      <c r="J6" s="321"/>
      <c r="K6" s="329"/>
    </row>
    <row r="7" ht="19.95" customHeight="1" spans="2:11">
      <c r="B7" s="322" t="s">
        <v>1206</v>
      </c>
      <c r="C7" s="323">
        <v>69</v>
      </c>
      <c r="D7" s="323"/>
      <c r="E7" s="323">
        <v>69</v>
      </c>
      <c r="F7" s="323">
        <v>69</v>
      </c>
      <c r="G7" s="324">
        <f t="shared" si="1"/>
        <v>0</v>
      </c>
      <c r="H7" s="324"/>
      <c r="I7" s="328">
        <f t="shared" si="2"/>
        <v>0</v>
      </c>
      <c r="J7" s="321">
        <f t="shared" si="3"/>
        <v>0</v>
      </c>
      <c r="K7" s="329"/>
    </row>
    <row r="8" ht="19.95" customHeight="1" spans="1:11">
      <c r="A8" s="316">
        <v>20822</v>
      </c>
      <c r="B8" s="322" t="s">
        <v>1207</v>
      </c>
      <c r="C8" s="323">
        <v>69</v>
      </c>
      <c r="D8" s="323"/>
      <c r="E8" s="323">
        <v>69</v>
      </c>
      <c r="F8" s="323">
        <v>69</v>
      </c>
      <c r="G8" s="324"/>
      <c r="H8" s="324"/>
      <c r="I8" s="328">
        <f t="shared" si="2"/>
        <v>0</v>
      </c>
      <c r="J8" s="321">
        <f t="shared" si="3"/>
        <v>0</v>
      </c>
      <c r="K8" s="329"/>
    </row>
    <row r="9" ht="19.95" customHeight="1" spans="1:11">
      <c r="A9" s="316">
        <v>2082201</v>
      </c>
      <c r="B9" s="322" t="s">
        <v>1208</v>
      </c>
      <c r="C9" s="323">
        <v>69</v>
      </c>
      <c r="D9" s="323"/>
      <c r="E9" s="323"/>
      <c r="F9" s="323">
        <v>69</v>
      </c>
      <c r="G9" s="324"/>
      <c r="H9" s="324"/>
      <c r="I9" s="328">
        <f t="shared" si="2"/>
        <v>0</v>
      </c>
      <c r="J9" s="321">
        <f t="shared" si="3"/>
        <v>0</v>
      </c>
      <c r="K9" s="329"/>
    </row>
    <row r="10" ht="19.95" customHeight="1" spans="1:11">
      <c r="A10" s="316">
        <v>2082202</v>
      </c>
      <c r="B10" s="322" t="s">
        <v>1209</v>
      </c>
      <c r="C10" s="323"/>
      <c r="D10" s="323"/>
      <c r="E10" s="323"/>
      <c r="F10" s="323"/>
      <c r="G10" s="324"/>
      <c r="H10" s="324"/>
      <c r="I10" s="328">
        <f t="shared" si="2"/>
        <v>0</v>
      </c>
      <c r="J10" s="321"/>
      <c r="K10" s="329"/>
    </row>
    <row r="11" ht="19.95" customHeight="1" spans="1:11">
      <c r="A11" s="316">
        <v>2082299</v>
      </c>
      <c r="B11" s="322" t="s">
        <v>1210</v>
      </c>
      <c r="C11" s="323"/>
      <c r="D11" s="323"/>
      <c r="E11" s="323"/>
      <c r="F11" s="323"/>
      <c r="G11" s="324"/>
      <c r="H11" s="324"/>
      <c r="I11" s="328">
        <f t="shared" si="2"/>
        <v>0</v>
      </c>
      <c r="J11" s="321"/>
      <c r="K11" s="329"/>
    </row>
    <row r="12" ht="19.95" customHeight="1" spans="2:11">
      <c r="B12" s="322" t="s">
        <v>1211</v>
      </c>
      <c r="C12" s="323">
        <v>17070</v>
      </c>
      <c r="D12" s="323">
        <v>485617</v>
      </c>
      <c r="E12" s="323">
        <v>42738</v>
      </c>
      <c r="F12" s="323">
        <v>42738</v>
      </c>
      <c r="G12" s="324">
        <f>IF(D12=0,0,F12/D12%)</f>
        <v>8.80076274100783</v>
      </c>
      <c r="H12" s="324">
        <f>F12/E12%</f>
        <v>100</v>
      </c>
      <c r="I12" s="328">
        <f t="shared" si="2"/>
        <v>25668</v>
      </c>
      <c r="J12" s="321">
        <f t="shared" si="3"/>
        <v>150.369068541301</v>
      </c>
      <c r="K12" s="329" t="s">
        <v>15</v>
      </c>
    </row>
    <row r="13" ht="19.95" customHeight="1" spans="1:11">
      <c r="A13" s="316">
        <v>21208</v>
      </c>
      <c r="B13" s="322" t="s">
        <v>1212</v>
      </c>
      <c r="C13" s="323">
        <v>16043</v>
      </c>
      <c r="D13" s="323">
        <v>466217</v>
      </c>
      <c r="E13" s="323">
        <v>42679</v>
      </c>
      <c r="F13" s="323">
        <v>42679</v>
      </c>
      <c r="G13" s="324"/>
      <c r="H13" s="324"/>
      <c r="I13" s="328"/>
      <c r="J13" s="321"/>
      <c r="K13" s="329"/>
    </row>
    <row r="14" ht="19.95" customHeight="1" spans="1:11">
      <c r="A14" s="316">
        <v>2120801</v>
      </c>
      <c r="B14" s="322" t="s">
        <v>1213</v>
      </c>
      <c r="C14" s="323">
        <v>11639</v>
      </c>
      <c r="D14" s="323"/>
      <c r="E14" s="323"/>
      <c r="F14" s="323">
        <v>8928</v>
      </c>
      <c r="G14" s="324"/>
      <c r="H14" s="324"/>
      <c r="I14" s="328"/>
      <c r="J14" s="321"/>
      <c r="K14" s="329"/>
    </row>
    <row r="15" ht="19.95" customHeight="1" spans="1:11">
      <c r="A15" s="316">
        <v>2120802</v>
      </c>
      <c r="B15" s="322" t="s">
        <v>1214</v>
      </c>
      <c r="C15" s="323">
        <v>-8087</v>
      </c>
      <c r="D15" s="323"/>
      <c r="E15" s="323"/>
      <c r="F15" s="323">
        <v>28008</v>
      </c>
      <c r="G15" s="324"/>
      <c r="H15" s="324"/>
      <c r="I15" s="328"/>
      <c r="J15" s="321"/>
      <c r="K15" s="329"/>
    </row>
    <row r="16" ht="19.95" customHeight="1" spans="1:11">
      <c r="A16" s="316">
        <v>2120803</v>
      </c>
      <c r="B16" s="322" t="s">
        <v>1215</v>
      </c>
      <c r="C16" s="323">
        <v>2139</v>
      </c>
      <c r="D16" s="323"/>
      <c r="E16" s="323"/>
      <c r="F16" s="323">
        <v>0</v>
      </c>
      <c r="G16" s="324"/>
      <c r="H16" s="324"/>
      <c r="I16" s="328"/>
      <c r="J16" s="321"/>
      <c r="K16" s="329"/>
    </row>
    <row r="17" ht="19.95" customHeight="1" spans="1:11">
      <c r="A17" s="316">
        <v>2120804</v>
      </c>
      <c r="B17" s="322" t="s">
        <v>1216</v>
      </c>
      <c r="C17" s="323">
        <v>-1398</v>
      </c>
      <c r="D17" s="323"/>
      <c r="E17" s="323"/>
      <c r="F17" s="323">
        <v>-701</v>
      </c>
      <c r="G17" s="324"/>
      <c r="H17" s="324"/>
      <c r="I17" s="328"/>
      <c r="J17" s="321"/>
      <c r="K17" s="329"/>
    </row>
    <row r="18" ht="19.95" customHeight="1" spans="1:11">
      <c r="A18" s="316">
        <v>2120805</v>
      </c>
      <c r="B18" s="322" t="s">
        <v>1217</v>
      </c>
      <c r="C18" s="323">
        <v>2718</v>
      </c>
      <c r="D18" s="323"/>
      <c r="E18" s="323"/>
      <c r="F18" s="323">
        <v>5383</v>
      </c>
      <c r="G18" s="324"/>
      <c r="H18" s="324"/>
      <c r="I18" s="328"/>
      <c r="J18" s="321"/>
      <c r="K18" s="329"/>
    </row>
    <row r="19" ht="19.95" customHeight="1" spans="1:11">
      <c r="A19" s="316">
        <v>2120806</v>
      </c>
      <c r="B19" s="322" t="s">
        <v>1218</v>
      </c>
      <c r="C19" s="323">
        <v>0</v>
      </c>
      <c r="D19" s="323"/>
      <c r="E19" s="323"/>
      <c r="F19" s="323"/>
      <c r="G19" s="324"/>
      <c r="H19" s="324"/>
      <c r="I19" s="328"/>
      <c r="J19" s="321"/>
      <c r="K19" s="329"/>
    </row>
    <row r="20" ht="19.95" customHeight="1" spans="1:11">
      <c r="A20" s="316">
        <v>2120807</v>
      </c>
      <c r="B20" s="322" t="s">
        <v>1219</v>
      </c>
      <c r="C20" s="323">
        <v>0</v>
      </c>
      <c r="D20" s="323"/>
      <c r="E20" s="323"/>
      <c r="F20" s="323"/>
      <c r="G20" s="324"/>
      <c r="H20" s="324"/>
      <c r="I20" s="328"/>
      <c r="J20" s="321"/>
      <c r="K20" s="329"/>
    </row>
    <row r="21" ht="19.95" customHeight="1" spans="1:11">
      <c r="A21" s="316">
        <v>2120809</v>
      </c>
      <c r="B21" s="322" t="s">
        <v>1220</v>
      </c>
      <c r="C21" s="323">
        <v>0</v>
      </c>
      <c r="D21" s="323"/>
      <c r="E21" s="323"/>
      <c r="F21" s="323"/>
      <c r="G21" s="324"/>
      <c r="H21" s="324"/>
      <c r="I21" s="328"/>
      <c r="J21" s="321"/>
      <c r="K21" s="329"/>
    </row>
    <row r="22" ht="19.95" customHeight="1" spans="1:11">
      <c r="A22" s="316">
        <v>2120810</v>
      </c>
      <c r="B22" s="322" t="s">
        <v>1221</v>
      </c>
      <c r="C22" s="323">
        <v>0</v>
      </c>
      <c r="D22" s="323"/>
      <c r="E22" s="323"/>
      <c r="F22" s="323"/>
      <c r="G22" s="324"/>
      <c r="H22" s="324"/>
      <c r="I22" s="328"/>
      <c r="J22" s="321"/>
      <c r="K22" s="329"/>
    </row>
    <row r="23" ht="19.95" customHeight="1" spans="1:11">
      <c r="A23" s="316">
        <v>2120811</v>
      </c>
      <c r="B23" s="322" t="s">
        <v>1222</v>
      </c>
      <c r="C23" s="323">
        <v>0</v>
      </c>
      <c r="D23" s="323"/>
      <c r="E23" s="323"/>
      <c r="F23" s="323"/>
      <c r="G23" s="324"/>
      <c r="H23" s="324"/>
      <c r="I23" s="328"/>
      <c r="J23" s="321"/>
      <c r="K23" s="329"/>
    </row>
    <row r="24" ht="19.95" customHeight="1" spans="1:11">
      <c r="A24" s="316">
        <v>2120813</v>
      </c>
      <c r="B24" s="322" t="s">
        <v>960</v>
      </c>
      <c r="C24" s="323">
        <v>0</v>
      </c>
      <c r="D24" s="323"/>
      <c r="E24" s="323"/>
      <c r="F24" s="323"/>
      <c r="G24" s="324"/>
      <c r="H24" s="324"/>
      <c r="I24" s="328"/>
      <c r="J24" s="321"/>
      <c r="K24" s="329"/>
    </row>
    <row r="25" ht="19.95" customHeight="1" spans="1:11">
      <c r="A25" s="316">
        <v>2120814</v>
      </c>
      <c r="B25" s="322" t="s">
        <v>1223</v>
      </c>
      <c r="C25" s="323">
        <v>0</v>
      </c>
      <c r="D25" s="323"/>
      <c r="E25" s="323"/>
      <c r="F25" s="323"/>
      <c r="G25" s="324"/>
      <c r="H25" s="324"/>
      <c r="I25" s="328"/>
      <c r="J25" s="321"/>
      <c r="K25" s="329"/>
    </row>
    <row r="26" ht="19.95" customHeight="1" spans="1:11">
      <c r="A26" s="316">
        <v>2120815</v>
      </c>
      <c r="B26" s="322" t="s">
        <v>1224</v>
      </c>
      <c r="C26" s="323">
        <v>167</v>
      </c>
      <c r="D26" s="323"/>
      <c r="E26" s="323"/>
      <c r="F26" s="323"/>
      <c r="G26" s="324"/>
      <c r="H26" s="324"/>
      <c r="I26" s="328"/>
      <c r="J26" s="321"/>
      <c r="K26" s="329"/>
    </row>
    <row r="27" ht="19.95" customHeight="1" spans="1:11">
      <c r="A27" s="316">
        <v>2120816</v>
      </c>
      <c r="B27" s="322" t="s">
        <v>1225</v>
      </c>
      <c r="C27" s="323">
        <v>0</v>
      </c>
      <c r="D27" s="323"/>
      <c r="E27" s="323"/>
      <c r="F27" s="323">
        <v>593</v>
      </c>
      <c r="G27" s="324"/>
      <c r="H27" s="324"/>
      <c r="I27" s="328"/>
      <c r="J27" s="321"/>
      <c r="K27" s="329"/>
    </row>
    <row r="28" ht="19.95" customHeight="1" spans="1:11">
      <c r="A28" s="316">
        <v>2120899</v>
      </c>
      <c r="B28" s="322" t="s">
        <v>1226</v>
      </c>
      <c r="C28" s="323">
        <v>8865</v>
      </c>
      <c r="D28" s="323"/>
      <c r="E28" s="323"/>
      <c r="F28" s="323">
        <v>468</v>
      </c>
      <c r="G28" s="324"/>
      <c r="H28" s="324"/>
      <c r="I28" s="328"/>
      <c r="J28" s="321"/>
      <c r="K28" s="329"/>
    </row>
    <row r="29" ht="19.95" customHeight="1" spans="1:11">
      <c r="A29" s="316">
        <v>21210</v>
      </c>
      <c r="B29" s="322" t="s">
        <v>1227</v>
      </c>
      <c r="C29" s="323">
        <v>0</v>
      </c>
      <c r="D29" s="323"/>
      <c r="E29" s="323"/>
      <c r="F29" s="323"/>
      <c r="G29" s="324"/>
      <c r="H29" s="324"/>
      <c r="I29" s="328"/>
      <c r="J29" s="321"/>
      <c r="K29" s="329"/>
    </row>
    <row r="30" ht="19.95" customHeight="1" spans="1:11">
      <c r="A30" s="316">
        <v>2121001</v>
      </c>
      <c r="B30" s="322" t="s">
        <v>1213</v>
      </c>
      <c r="C30" s="323">
        <v>0</v>
      </c>
      <c r="D30" s="323"/>
      <c r="E30" s="323"/>
      <c r="F30" s="323"/>
      <c r="G30" s="324"/>
      <c r="H30" s="324"/>
      <c r="I30" s="328"/>
      <c r="J30" s="321"/>
      <c r="K30" s="329"/>
    </row>
    <row r="31" ht="19.95" customHeight="1" spans="1:11">
      <c r="A31" s="316">
        <v>2121002</v>
      </c>
      <c r="B31" s="322" t="s">
        <v>1214</v>
      </c>
      <c r="C31" s="323">
        <v>0</v>
      </c>
      <c r="D31" s="323"/>
      <c r="E31" s="323"/>
      <c r="F31" s="323"/>
      <c r="G31" s="324"/>
      <c r="H31" s="324"/>
      <c r="I31" s="328"/>
      <c r="J31" s="321"/>
      <c r="K31" s="329"/>
    </row>
    <row r="32" ht="19.95" customHeight="1" spans="1:11">
      <c r="A32" s="316">
        <v>2121099</v>
      </c>
      <c r="B32" s="322" t="s">
        <v>1228</v>
      </c>
      <c r="C32" s="323">
        <v>0</v>
      </c>
      <c r="D32" s="323"/>
      <c r="E32" s="323"/>
      <c r="F32" s="323"/>
      <c r="G32" s="324"/>
      <c r="H32" s="324"/>
      <c r="I32" s="328"/>
      <c r="J32" s="321"/>
      <c r="K32" s="329"/>
    </row>
    <row r="33" ht="19.95" customHeight="1" spans="1:11">
      <c r="A33" s="316">
        <v>21211</v>
      </c>
      <c r="B33" s="322" t="s">
        <v>1229</v>
      </c>
      <c r="C33" s="323">
        <v>-69</v>
      </c>
      <c r="D33" s="323"/>
      <c r="E33" s="323">
        <v>59</v>
      </c>
      <c r="F33" s="323">
        <v>59</v>
      </c>
      <c r="G33" s="324"/>
      <c r="H33" s="324"/>
      <c r="I33" s="328"/>
      <c r="J33" s="321"/>
      <c r="K33" s="329"/>
    </row>
    <row r="34" ht="19.95" customHeight="1" spans="1:11">
      <c r="A34" s="316">
        <v>21213</v>
      </c>
      <c r="B34" s="322" t="s">
        <v>1230</v>
      </c>
      <c r="C34" s="323">
        <v>1096</v>
      </c>
      <c r="D34" s="323">
        <v>19400</v>
      </c>
      <c r="E34" s="323"/>
      <c r="F34" s="323"/>
      <c r="G34" s="324"/>
      <c r="H34" s="324"/>
      <c r="I34" s="328"/>
      <c r="J34" s="321"/>
      <c r="K34" s="329"/>
    </row>
    <row r="35" ht="19.95" customHeight="1" spans="1:11">
      <c r="A35" s="316">
        <v>2121301</v>
      </c>
      <c r="B35" s="322" t="s">
        <v>1231</v>
      </c>
      <c r="C35" s="323">
        <v>0</v>
      </c>
      <c r="D35" s="323"/>
      <c r="E35" s="323"/>
      <c r="F35" s="323"/>
      <c r="G35" s="324"/>
      <c r="H35" s="324"/>
      <c r="I35" s="328"/>
      <c r="J35" s="321"/>
      <c r="K35" s="329"/>
    </row>
    <row r="36" ht="19.95" customHeight="1" spans="1:11">
      <c r="A36" s="316">
        <v>2121302</v>
      </c>
      <c r="B36" s="322" t="s">
        <v>1232</v>
      </c>
      <c r="C36" s="323">
        <v>1096</v>
      </c>
      <c r="D36" s="323"/>
      <c r="E36" s="323"/>
      <c r="F36" s="323"/>
      <c r="G36" s="324"/>
      <c r="H36" s="324"/>
      <c r="I36" s="328"/>
      <c r="J36" s="321"/>
      <c r="K36" s="329"/>
    </row>
    <row r="37" ht="19.95" customHeight="1" spans="1:11">
      <c r="A37" s="316">
        <v>2121303</v>
      </c>
      <c r="B37" s="322" t="s">
        <v>1233</v>
      </c>
      <c r="C37" s="323">
        <v>0</v>
      </c>
      <c r="D37" s="323"/>
      <c r="E37" s="323"/>
      <c r="F37" s="323"/>
      <c r="G37" s="324"/>
      <c r="H37" s="324"/>
      <c r="I37" s="328"/>
      <c r="J37" s="321"/>
      <c r="K37" s="329"/>
    </row>
    <row r="38" ht="19.95" customHeight="1" spans="1:11">
      <c r="A38" s="316">
        <v>2121304</v>
      </c>
      <c r="B38" s="322" t="s">
        <v>1234</v>
      </c>
      <c r="C38" s="323">
        <v>0</v>
      </c>
      <c r="D38" s="323"/>
      <c r="E38" s="323"/>
      <c r="F38" s="323"/>
      <c r="G38" s="324"/>
      <c r="H38" s="324"/>
      <c r="I38" s="328"/>
      <c r="J38" s="321"/>
      <c r="K38" s="329"/>
    </row>
    <row r="39" ht="19.95" customHeight="1" spans="1:11">
      <c r="A39" s="316">
        <v>2121399</v>
      </c>
      <c r="B39" s="322" t="s">
        <v>1235</v>
      </c>
      <c r="C39" s="323">
        <v>0</v>
      </c>
      <c r="D39" s="323"/>
      <c r="E39" s="323"/>
      <c r="F39" s="323"/>
      <c r="G39" s="324"/>
      <c r="H39" s="324"/>
      <c r="I39" s="328"/>
      <c r="J39" s="321"/>
      <c r="K39" s="329"/>
    </row>
    <row r="40" ht="19.95" customHeight="1" spans="2:11">
      <c r="B40" s="322" t="s">
        <v>1236</v>
      </c>
      <c r="C40" s="323"/>
      <c r="D40" s="323"/>
      <c r="E40" s="323"/>
      <c r="F40" s="323"/>
      <c r="G40" s="324">
        <f t="shared" ref="G40:G44" si="4">IF(D40=0,0,F40/D40%)</f>
        <v>0</v>
      </c>
      <c r="H40" s="324"/>
      <c r="I40" s="328">
        <f t="shared" ref="I40:I44" si="5">F40-C40</f>
        <v>0</v>
      </c>
      <c r="J40" s="321"/>
      <c r="K40" s="329"/>
    </row>
    <row r="41" ht="20.1" customHeight="1" spans="2:11">
      <c r="B41" s="322" t="s">
        <v>911</v>
      </c>
      <c r="C41" s="323"/>
      <c r="D41" s="323"/>
      <c r="E41" s="323"/>
      <c r="F41" s="323"/>
      <c r="G41" s="324">
        <f t="shared" si="4"/>
        <v>0</v>
      </c>
      <c r="H41" s="324"/>
      <c r="I41" s="328">
        <f t="shared" si="5"/>
        <v>0</v>
      </c>
      <c r="J41" s="321"/>
      <c r="K41" s="329"/>
    </row>
    <row r="42" ht="20.1" customHeight="1" spans="2:11">
      <c r="B42" s="322" t="s">
        <v>1237</v>
      </c>
      <c r="C42" s="323"/>
      <c r="D42" s="323"/>
      <c r="E42" s="323"/>
      <c r="F42" s="323"/>
      <c r="G42" s="324">
        <f t="shared" si="4"/>
        <v>0</v>
      </c>
      <c r="H42" s="324"/>
      <c r="I42" s="328">
        <f t="shared" si="5"/>
        <v>0</v>
      </c>
      <c r="J42" s="321"/>
      <c r="K42" s="329"/>
    </row>
    <row r="43" ht="19.95" customHeight="1" spans="2:11">
      <c r="B43" s="322" t="s">
        <v>1238</v>
      </c>
      <c r="C43" s="323"/>
      <c r="D43" s="323"/>
      <c r="E43" s="323"/>
      <c r="F43" s="323"/>
      <c r="G43" s="324">
        <f t="shared" si="4"/>
        <v>0</v>
      </c>
      <c r="H43" s="324"/>
      <c r="I43" s="328">
        <f t="shared" si="5"/>
        <v>0</v>
      </c>
      <c r="J43" s="321"/>
      <c r="K43" s="329"/>
    </row>
    <row r="44" ht="19.95" customHeight="1" spans="2:11">
      <c r="B44" s="322" t="s">
        <v>1239</v>
      </c>
      <c r="C44" s="323">
        <v>15980</v>
      </c>
      <c r="D44" s="323"/>
      <c r="E44" s="323">
        <v>205</v>
      </c>
      <c r="F44" s="323">
        <v>205</v>
      </c>
      <c r="G44" s="324">
        <f t="shared" si="4"/>
        <v>0</v>
      </c>
      <c r="H44" s="324"/>
      <c r="I44" s="328">
        <f t="shared" si="5"/>
        <v>-15775</v>
      </c>
      <c r="J44" s="321">
        <f>I44/C44*100</f>
        <v>-98.7171464330413</v>
      </c>
      <c r="K44" s="329"/>
    </row>
    <row r="45" ht="19.95" customHeight="1" spans="1:11">
      <c r="A45" s="316">
        <v>22904</v>
      </c>
      <c r="B45" s="322" t="s">
        <v>1240</v>
      </c>
      <c r="C45" s="323">
        <v>15600</v>
      </c>
      <c r="D45" s="323"/>
      <c r="E45" s="323"/>
      <c r="F45" s="323"/>
      <c r="G45" s="324"/>
      <c r="H45" s="324"/>
      <c r="I45" s="328"/>
      <c r="J45" s="321"/>
      <c r="K45" s="330"/>
    </row>
    <row r="46" ht="19.95" customHeight="1" spans="1:11">
      <c r="A46" s="316">
        <v>2290401</v>
      </c>
      <c r="B46" s="322" t="s">
        <v>1241</v>
      </c>
      <c r="C46" s="323">
        <v>0</v>
      </c>
      <c r="D46" s="323"/>
      <c r="E46" s="323"/>
      <c r="F46" s="323"/>
      <c r="G46" s="324"/>
      <c r="H46" s="324"/>
      <c r="I46" s="328"/>
      <c r="J46" s="321"/>
      <c r="K46" s="330"/>
    </row>
    <row r="47" ht="19.95" customHeight="1" spans="1:11">
      <c r="A47" s="316">
        <v>2290402</v>
      </c>
      <c r="B47" s="322" t="s">
        <v>1242</v>
      </c>
      <c r="C47" s="323">
        <v>15600</v>
      </c>
      <c r="D47" s="323"/>
      <c r="E47" s="323"/>
      <c r="F47" s="323"/>
      <c r="G47" s="324"/>
      <c r="H47" s="324"/>
      <c r="I47" s="328"/>
      <c r="J47" s="321"/>
      <c r="K47" s="330"/>
    </row>
    <row r="48" ht="19.95" customHeight="1" spans="1:11">
      <c r="A48" s="316">
        <v>2290403</v>
      </c>
      <c r="B48" s="322" t="s">
        <v>1243</v>
      </c>
      <c r="C48" s="323">
        <v>0</v>
      </c>
      <c r="D48" s="323"/>
      <c r="E48" s="323"/>
      <c r="F48" s="323"/>
      <c r="G48" s="324"/>
      <c r="H48" s="324"/>
      <c r="I48" s="328"/>
      <c r="J48" s="321"/>
      <c r="K48" s="330"/>
    </row>
    <row r="49" ht="19.95" customHeight="1" spans="1:11">
      <c r="A49" s="316">
        <v>22908</v>
      </c>
      <c r="B49" s="322" t="s">
        <v>1244</v>
      </c>
      <c r="C49" s="323">
        <v>0</v>
      </c>
      <c r="D49" s="323"/>
      <c r="E49" s="323"/>
      <c r="F49" s="323"/>
      <c r="G49" s="324"/>
      <c r="H49" s="324"/>
      <c r="I49" s="328"/>
      <c r="J49" s="321"/>
      <c r="K49" s="330"/>
    </row>
    <row r="50" ht="19.95" customHeight="1" spans="1:11">
      <c r="A50" s="316">
        <v>2290802</v>
      </c>
      <c r="B50" s="322" t="s">
        <v>1245</v>
      </c>
      <c r="C50" s="323">
        <v>0</v>
      </c>
      <c r="D50" s="323"/>
      <c r="E50" s="323"/>
      <c r="F50" s="323"/>
      <c r="G50" s="324"/>
      <c r="H50" s="324"/>
      <c r="I50" s="328"/>
      <c r="J50" s="321"/>
      <c r="K50" s="330"/>
    </row>
    <row r="51" ht="19.95" customHeight="1" spans="1:11">
      <c r="A51" s="316">
        <v>2290803</v>
      </c>
      <c r="B51" s="322" t="s">
        <v>1246</v>
      </c>
      <c r="C51" s="323">
        <v>0</v>
      </c>
      <c r="D51" s="323"/>
      <c r="E51" s="323"/>
      <c r="F51" s="323"/>
      <c r="G51" s="324"/>
      <c r="H51" s="324"/>
      <c r="I51" s="328"/>
      <c r="J51" s="321"/>
      <c r="K51" s="330"/>
    </row>
    <row r="52" ht="19.95" customHeight="1" spans="1:11">
      <c r="A52" s="316">
        <v>2290804</v>
      </c>
      <c r="B52" s="322" t="s">
        <v>1247</v>
      </c>
      <c r="C52" s="323">
        <v>0</v>
      </c>
      <c r="D52" s="323"/>
      <c r="E52" s="323"/>
      <c r="F52" s="323"/>
      <c r="G52" s="324"/>
      <c r="H52" s="324"/>
      <c r="I52" s="328"/>
      <c r="J52" s="321"/>
      <c r="K52" s="330"/>
    </row>
    <row r="53" ht="19.95" customHeight="1" spans="1:11">
      <c r="A53" s="316">
        <v>2290805</v>
      </c>
      <c r="B53" s="322" t="s">
        <v>1248</v>
      </c>
      <c r="C53" s="323">
        <v>0</v>
      </c>
      <c r="D53" s="323"/>
      <c r="E53" s="323"/>
      <c r="F53" s="323"/>
      <c r="G53" s="324"/>
      <c r="H53" s="324"/>
      <c r="I53" s="328"/>
      <c r="J53" s="321"/>
      <c r="K53" s="330"/>
    </row>
    <row r="54" ht="19.95" customHeight="1" spans="1:11">
      <c r="A54" s="316">
        <v>2290806</v>
      </c>
      <c r="B54" s="322" t="s">
        <v>1249</v>
      </c>
      <c r="C54" s="323">
        <v>0</v>
      </c>
      <c r="D54" s="323"/>
      <c r="E54" s="323"/>
      <c r="F54" s="323"/>
      <c r="G54" s="324"/>
      <c r="H54" s="324"/>
      <c r="I54" s="328"/>
      <c r="J54" s="321"/>
      <c r="K54" s="330"/>
    </row>
    <row r="55" ht="19.95" customHeight="1" spans="1:11">
      <c r="A55" s="316">
        <v>2290807</v>
      </c>
      <c r="B55" s="322" t="s">
        <v>1250</v>
      </c>
      <c r="C55" s="323">
        <v>0</v>
      </c>
      <c r="D55" s="323"/>
      <c r="E55" s="323"/>
      <c r="F55" s="323"/>
      <c r="G55" s="324"/>
      <c r="H55" s="324"/>
      <c r="I55" s="328"/>
      <c r="J55" s="321"/>
      <c r="K55" s="330"/>
    </row>
    <row r="56" ht="19.95" customHeight="1" spans="1:11">
      <c r="A56" s="316">
        <v>2290808</v>
      </c>
      <c r="B56" s="322" t="s">
        <v>1251</v>
      </c>
      <c r="C56" s="323">
        <v>0</v>
      </c>
      <c r="D56" s="323"/>
      <c r="E56" s="323"/>
      <c r="F56" s="323"/>
      <c r="G56" s="324"/>
      <c r="H56" s="324"/>
      <c r="I56" s="328"/>
      <c r="J56" s="321"/>
      <c r="K56" s="330"/>
    </row>
    <row r="57" ht="19.95" customHeight="1" spans="1:11">
      <c r="A57" s="316">
        <v>2290899</v>
      </c>
      <c r="B57" s="322" t="s">
        <v>1252</v>
      </c>
      <c r="C57" s="323">
        <v>0</v>
      </c>
      <c r="D57" s="323"/>
      <c r="E57" s="323"/>
      <c r="F57" s="323"/>
      <c r="G57" s="324"/>
      <c r="H57" s="324"/>
      <c r="I57" s="328"/>
      <c r="J57" s="321"/>
      <c r="K57" s="330"/>
    </row>
    <row r="58" ht="19.95" customHeight="1" spans="1:11">
      <c r="A58" s="316">
        <v>22909</v>
      </c>
      <c r="B58" s="322" t="s">
        <v>1253</v>
      </c>
      <c r="C58" s="323">
        <v>0</v>
      </c>
      <c r="D58" s="323"/>
      <c r="E58" s="323"/>
      <c r="F58" s="323"/>
      <c r="G58" s="324"/>
      <c r="H58" s="324"/>
      <c r="I58" s="328"/>
      <c r="J58" s="321"/>
      <c r="K58" s="330"/>
    </row>
    <row r="59" ht="19.95" customHeight="1" spans="1:11">
      <c r="A59" s="316">
        <v>22960</v>
      </c>
      <c r="B59" s="322" t="s">
        <v>1254</v>
      </c>
      <c r="C59" s="323">
        <v>380</v>
      </c>
      <c r="D59" s="323"/>
      <c r="E59" s="323">
        <v>205</v>
      </c>
      <c r="F59" s="323">
        <v>205</v>
      </c>
      <c r="G59" s="324"/>
      <c r="H59" s="324"/>
      <c r="I59" s="328"/>
      <c r="J59" s="321"/>
      <c r="K59" s="330"/>
    </row>
    <row r="60" ht="19.95" customHeight="1" spans="1:11">
      <c r="A60" s="316">
        <v>2296001</v>
      </c>
      <c r="B60" s="322" t="s">
        <v>1255</v>
      </c>
      <c r="C60" s="323">
        <v>0</v>
      </c>
      <c r="D60" s="323"/>
      <c r="E60" s="323"/>
      <c r="F60" s="323">
        <v>0</v>
      </c>
      <c r="G60" s="324"/>
      <c r="H60" s="324"/>
      <c r="I60" s="328"/>
      <c r="J60" s="321"/>
      <c r="K60" s="330"/>
    </row>
    <row r="61" ht="19.95" customHeight="1" spans="1:11">
      <c r="A61" s="316">
        <v>2296002</v>
      </c>
      <c r="B61" s="322" t="s">
        <v>1256</v>
      </c>
      <c r="C61" s="323">
        <v>265</v>
      </c>
      <c r="D61" s="323"/>
      <c r="E61" s="323"/>
      <c r="F61" s="323">
        <v>94</v>
      </c>
      <c r="G61" s="324"/>
      <c r="H61" s="324"/>
      <c r="I61" s="328"/>
      <c r="J61" s="321"/>
      <c r="K61" s="330"/>
    </row>
    <row r="62" ht="19.95" customHeight="1" spans="1:11">
      <c r="A62" s="316">
        <v>2296003</v>
      </c>
      <c r="B62" s="322" t="s">
        <v>1257</v>
      </c>
      <c r="C62" s="323">
        <v>-10</v>
      </c>
      <c r="D62" s="323"/>
      <c r="E62" s="323"/>
      <c r="F62" s="323">
        <v>0</v>
      </c>
      <c r="G62" s="324"/>
      <c r="H62" s="324"/>
      <c r="I62" s="328"/>
      <c r="J62" s="321"/>
      <c r="K62" s="330"/>
    </row>
    <row r="63" ht="19.95" customHeight="1" spans="1:11">
      <c r="A63" s="316">
        <v>2296004</v>
      </c>
      <c r="B63" s="322" t="s">
        <v>1258</v>
      </c>
      <c r="C63" s="323">
        <v>6</v>
      </c>
      <c r="D63" s="323"/>
      <c r="E63" s="323"/>
      <c r="F63" s="323">
        <v>0</v>
      </c>
      <c r="G63" s="324"/>
      <c r="H63" s="324"/>
      <c r="I63" s="328"/>
      <c r="J63" s="321"/>
      <c r="K63" s="330"/>
    </row>
    <row r="64" ht="19.95" customHeight="1" spans="1:11">
      <c r="A64" s="316">
        <v>2296005</v>
      </c>
      <c r="B64" s="322" t="s">
        <v>1259</v>
      </c>
      <c r="C64" s="323">
        <v>0</v>
      </c>
      <c r="D64" s="323"/>
      <c r="E64" s="323"/>
      <c r="F64" s="323">
        <v>0</v>
      </c>
      <c r="G64" s="324"/>
      <c r="H64" s="324"/>
      <c r="I64" s="328"/>
      <c r="J64" s="321"/>
      <c r="K64" s="330"/>
    </row>
    <row r="65" ht="19.95" customHeight="1" spans="1:11">
      <c r="A65" s="316">
        <v>2296006</v>
      </c>
      <c r="B65" s="322" t="s">
        <v>1260</v>
      </c>
      <c r="C65" s="323">
        <v>119</v>
      </c>
      <c r="D65" s="323"/>
      <c r="E65" s="323"/>
      <c r="F65" s="323">
        <v>111</v>
      </c>
      <c r="G65" s="324"/>
      <c r="H65" s="324"/>
      <c r="I65" s="328"/>
      <c r="J65" s="321"/>
      <c r="K65" s="330"/>
    </row>
    <row r="66" ht="19.95" customHeight="1" spans="1:11">
      <c r="A66" s="316">
        <v>2296010</v>
      </c>
      <c r="B66" s="322" t="s">
        <v>1261</v>
      </c>
      <c r="C66" s="323">
        <v>0</v>
      </c>
      <c r="D66" s="323"/>
      <c r="E66" s="323"/>
      <c r="F66" s="323"/>
      <c r="G66" s="324"/>
      <c r="H66" s="324"/>
      <c r="I66" s="328"/>
      <c r="J66" s="321"/>
      <c r="K66" s="330"/>
    </row>
    <row r="67" ht="19.95" customHeight="1" spans="1:11">
      <c r="A67" s="316">
        <v>2296011</v>
      </c>
      <c r="B67" s="322" t="s">
        <v>1262</v>
      </c>
      <c r="C67" s="323">
        <v>0</v>
      </c>
      <c r="D67" s="323"/>
      <c r="E67" s="323"/>
      <c r="F67" s="323"/>
      <c r="G67" s="324"/>
      <c r="H67" s="324"/>
      <c r="I67" s="328"/>
      <c r="J67" s="321"/>
      <c r="K67" s="330"/>
    </row>
    <row r="68" ht="19.95" customHeight="1" spans="1:11">
      <c r="A68" s="316">
        <v>2296012</v>
      </c>
      <c r="B68" s="322" t="s">
        <v>1263</v>
      </c>
      <c r="C68" s="323">
        <v>0</v>
      </c>
      <c r="D68" s="323"/>
      <c r="E68" s="323"/>
      <c r="F68" s="323"/>
      <c r="G68" s="324"/>
      <c r="H68" s="324"/>
      <c r="I68" s="328"/>
      <c r="J68" s="321"/>
      <c r="K68" s="330"/>
    </row>
    <row r="69" ht="19.95" customHeight="1" spans="1:11">
      <c r="A69" s="316">
        <v>2296013</v>
      </c>
      <c r="B69" s="322" t="s">
        <v>1264</v>
      </c>
      <c r="C69" s="323">
        <v>0</v>
      </c>
      <c r="D69" s="323"/>
      <c r="E69" s="323"/>
      <c r="F69" s="323"/>
      <c r="G69" s="324"/>
      <c r="H69" s="324"/>
      <c r="I69" s="328"/>
      <c r="J69" s="321"/>
      <c r="K69" s="330"/>
    </row>
    <row r="70" ht="19.95" customHeight="1" spans="1:11">
      <c r="A70" s="316">
        <v>2296099</v>
      </c>
      <c r="B70" s="322" t="s">
        <v>1265</v>
      </c>
      <c r="C70" s="323">
        <v>0</v>
      </c>
      <c r="D70" s="323"/>
      <c r="E70" s="323"/>
      <c r="F70" s="323"/>
      <c r="G70" s="324"/>
      <c r="H70" s="324"/>
      <c r="I70" s="328"/>
      <c r="J70" s="321"/>
      <c r="K70" s="330"/>
    </row>
    <row r="71" ht="19.95" customHeight="1" spans="2:10">
      <c r="B71" s="322" t="s">
        <v>1266</v>
      </c>
      <c r="C71" s="323">
        <v>81568</v>
      </c>
      <c r="D71" s="323">
        <v>81560</v>
      </c>
      <c r="E71" s="323">
        <v>81005</v>
      </c>
      <c r="F71" s="323">
        <v>81005</v>
      </c>
      <c r="G71" s="324">
        <f>IF(D71=0,0,F71/D71%)</f>
        <v>99.3195193722413</v>
      </c>
      <c r="H71" s="324">
        <f>F71/E71%</f>
        <v>100</v>
      </c>
      <c r="I71" s="328">
        <f>F71-C71</f>
        <v>-563</v>
      </c>
      <c r="J71" s="321">
        <f>I71/C71*100</f>
        <v>-0.690221655551197</v>
      </c>
    </row>
    <row r="72" ht="19.95" customHeight="1" spans="1:10">
      <c r="A72" s="316">
        <v>23204</v>
      </c>
      <c r="B72" s="322" t="s">
        <v>1267</v>
      </c>
      <c r="C72" s="323">
        <v>81568</v>
      </c>
      <c r="D72" s="323"/>
      <c r="E72" s="323"/>
      <c r="F72" s="323">
        <v>81005</v>
      </c>
      <c r="G72" s="324"/>
      <c r="H72" s="324"/>
      <c r="I72" s="328"/>
      <c r="J72" s="321"/>
    </row>
    <row r="73" ht="19.95" customHeight="1" spans="1:10">
      <c r="A73" s="316">
        <v>2320401</v>
      </c>
      <c r="B73" s="322" t="s">
        <v>1268</v>
      </c>
      <c r="C73" s="323">
        <v>0</v>
      </c>
      <c r="D73" s="323"/>
      <c r="E73" s="323"/>
      <c r="F73" s="323">
        <v>0</v>
      </c>
      <c r="G73" s="324"/>
      <c r="H73" s="324"/>
      <c r="I73" s="328"/>
      <c r="J73" s="321"/>
    </row>
    <row r="74" ht="19.95" customHeight="1" spans="1:10">
      <c r="A74" s="316">
        <v>2320405</v>
      </c>
      <c r="B74" s="322" t="s">
        <v>1269</v>
      </c>
      <c r="C74" s="323">
        <v>0</v>
      </c>
      <c r="D74" s="323"/>
      <c r="E74" s="323"/>
      <c r="F74" s="323">
        <v>0</v>
      </c>
      <c r="G74" s="324"/>
      <c r="H74" s="324"/>
      <c r="I74" s="328"/>
      <c r="J74" s="321"/>
    </row>
    <row r="75" ht="19.95" customHeight="1" spans="1:10">
      <c r="A75" s="316">
        <v>2320411</v>
      </c>
      <c r="B75" s="322" t="s">
        <v>1270</v>
      </c>
      <c r="C75" s="323">
        <v>81304</v>
      </c>
      <c r="D75" s="323"/>
      <c r="E75" s="323"/>
      <c r="F75" s="323">
        <v>80478</v>
      </c>
      <c r="G75" s="324"/>
      <c r="H75" s="324"/>
      <c r="I75" s="328"/>
      <c r="J75" s="321"/>
    </row>
    <row r="76" ht="19.95" customHeight="1" spans="1:10">
      <c r="A76" s="316">
        <v>2320413</v>
      </c>
      <c r="B76" s="322" t="s">
        <v>1271</v>
      </c>
      <c r="C76" s="323">
        <v>0</v>
      </c>
      <c r="D76" s="323"/>
      <c r="E76" s="323"/>
      <c r="F76" s="323">
        <v>0</v>
      </c>
      <c r="G76" s="324"/>
      <c r="H76" s="324"/>
      <c r="I76" s="328"/>
      <c r="J76" s="321"/>
    </row>
    <row r="77" ht="19.95" customHeight="1" spans="1:10">
      <c r="A77" s="316">
        <v>2320414</v>
      </c>
      <c r="B77" s="322" t="s">
        <v>1272</v>
      </c>
      <c r="C77" s="323">
        <v>0</v>
      </c>
      <c r="D77" s="323"/>
      <c r="E77" s="323"/>
      <c r="F77" s="323">
        <v>0</v>
      </c>
      <c r="G77" s="324"/>
      <c r="H77" s="324"/>
      <c r="I77" s="328"/>
      <c r="J77" s="321"/>
    </row>
    <row r="78" ht="19.95" customHeight="1" spans="1:10">
      <c r="A78" s="316">
        <v>2320416</v>
      </c>
      <c r="B78" s="322" t="s">
        <v>1273</v>
      </c>
      <c r="C78" s="323">
        <v>0</v>
      </c>
      <c r="D78" s="323"/>
      <c r="E78" s="323"/>
      <c r="F78" s="323">
        <v>0</v>
      </c>
      <c r="G78" s="324"/>
      <c r="H78" s="324"/>
      <c r="I78" s="328"/>
      <c r="J78" s="321"/>
    </row>
    <row r="79" ht="19.95" customHeight="1" spans="1:10">
      <c r="A79" s="316">
        <v>2320417</v>
      </c>
      <c r="B79" s="322" t="s">
        <v>1274</v>
      </c>
      <c r="C79" s="323">
        <v>0</v>
      </c>
      <c r="D79" s="323"/>
      <c r="E79" s="323"/>
      <c r="F79" s="323">
        <v>0</v>
      </c>
      <c r="G79" s="324"/>
      <c r="H79" s="324"/>
      <c r="I79" s="328"/>
      <c r="J79" s="321"/>
    </row>
    <row r="80" ht="19.95" customHeight="1" spans="1:10">
      <c r="A80" s="316">
        <v>2320418</v>
      </c>
      <c r="B80" s="322" t="s">
        <v>1275</v>
      </c>
      <c r="C80" s="323">
        <v>0</v>
      </c>
      <c r="D80" s="323"/>
      <c r="E80" s="323"/>
      <c r="F80" s="323">
        <v>0</v>
      </c>
      <c r="G80" s="324"/>
      <c r="H80" s="324"/>
      <c r="I80" s="328"/>
      <c r="J80" s="321"/>
    </row>
    <row r="81" ht="19.95" customHeight="1" spans="1:10">
      <c r="A81" s="316">
        <v>2320419</v>
      </c>
      <c r="B81" s="322" t="s">
        <v>1276</v>
      </c>
      <c r="C81" s="323">
        <v>0</v>
      </c>
      <c r="D81" s="323"/>
      <c r="E81" s="323"/>
      <c r="F81" s="323">
        <v>0</v>
      </c>
      <c r="G81" s="324"/>
      <c r="H81" s="324"/>
      <c r="I81" s="328"/>
      <c r="J81" s="321"/>
    </row>
    <row r="82" ht="19.95" customHeight="1" spans="1:10">
      <c r="A82" s="316">
        <v>2320420</v>
      </c>
      <c r="B82" s="322" t="s">
        <v>1277</v>
      </c>
      <c r="C82" s="323">
        <v>0</v>
      </c>
      <c r="D82" s="323"/>
      <c r="E82" s="323"/>
      <c r="F82" s="323">
        <v>0</v>
      </c>
      <c r="G82" s="324"/>
      <c r="H82" s="324"/>
      <c r="I82" s="328"/>
      <c r="J82" s="321"/>
    </row>
    <row r="83" ht="19.95" customHeight="1" spans="1:10">
      <c r="A83" s="316">
        <v>2320431</v>
      </c>
      <c r="B83" s="322" t="s">
        <v>1278</v>
      </c>
      <c r="C83" s="323">
        <v>0</v>
      </c>
      <c r="D83" s="323"/>
      <c r="E83" s="323"/>
      <c r="F83" s="323">
        <v>0</v>
      </c>
      <c r="G83" s="324"/>
      <c r="H83" s="324"/>
      <c r="I83" s="328"/>
      <c r="J83" s="321"/>
    </row>
    <row r="84" ht="19.95" customHeight="1" spans="1:10">
      <c r="A84" s="316">
        <v>2320432</v>
      </c>
      <c r="B84" s="322" t="s">
        <v>1279</v>
      </c>
      <c r="C84" s="323">
        <v>0</v>
      </c>
      <c r="D84" s="323"/>
      <c r="E84" s="323"/>
      <c r="F84" s="323">
        <v>0</v>
      </c>
      <c r="G84" s="324"/>
      <c r="H84" s="324"/>
      <c r="I84" s="328"/>
      <c r="J84" s="321"/>
    </row>
    <row r="85" ht="19.95" customHeight="1" spans="1:10">
      <c r="A85" s="316">
        <v>2320433</v>
      </c>
      <c r="B85" s="322" t="s">
        <v>1280</v>
      </c>
      <c r="C85" s="323">
        <v>0</v>
      </c>
      <c r="D85" s="323"/>
      <c r="E85" s="323"/>
      <c r="F85" s="323">
        <v>0</v>
      </c>
      <c r="G85" s="324"/>
      <c r="H85" s="324"/>
      <c r="I85" s="328"/>
      <c r="J85" s="321"/>
    </row>
    <row r="86" ht="19.95" customHeight="1" spans="1:10">
      <c r="A86" s="316">
        <v>2320498</v>
      </c>
      <c r="B86" s="322" t="s">
        <v>1281</v>
      </c>
      <c r="C86" s="323">
        <v>264</v>
      </c>
      <c r="D86" s="323"/>
      <c r="E86" s="323"/>
      <c r="F86" s="323">
        <v>527</v>
      </c>
      <c r="G86" s="324"/>
      <c r="H86" s="324"/>
      <c r="I86" s="328"/>
      <c r="J86" s="321"/>
    </row>
    <row r="87" ht="19.95" customHeight="1" spans="1:10">
      <c r="A87" s="316">
        <v>2320499</v>
      </c>
      <c r="B87" s="322" t="s">
        <v>1282</v>
      </c>
      <c r="C87" s="323">
        <v>0</v>
      </c>
      <c r="D87" s="323"/>
      <c r="E87" s="323"/>
      <c r="F87" s="323">
        <v>0</v>
      </c>
      <c r="G87" s="324"/>
      <c r="H87" s="324"/>
      <c r="I87" s="328"/>
      <c r="J87" s="321"/>
    </row>
    <row r="88" ht="19.95" customHeight="1" spans="2:10">
      <c r="B88" s="322" t="s">
        <v>1283</v>
      </c>
      <c r="C88" s="323">
        <v>276</v>
      </c>
      <c r="D88" s="323">
        <v>300</v>
      </c>
      <c r="E88" s="323">
        <v>337</v>
      </c>
      <c r="F88" s="323">
        <v>337</v>
      </c>
      <c r="G88" s="324">
        <f>IF(D88=0,0,F88/D88%)</f>
        <v>112.333333333333</v>
      </c>
      <c r="H88" s="324">
        <f>F88/E88%</f>
        <v>100</v>
      </c>
      <c r="I88" s="328">
        <f>F88-C88</f>
        <v>61</v>
      </c>
      <c r="J88" s="321">
        <f>I88/C88*100</f>
        <v>22.1014492753623</v>
      </c>
    </row>
    <row r="89" ht="19.95" customHeight="1" spans="1:10">
      <c r="A89" s="316">
        <v>23304</v>
      </c>
      <c r="B89" s="322" t="s">
        <v>1284</v>
      </c>
      <c r="C89" s="323">
        <v>276</v>
      </c>
      <c r="D89" s="323"/>
      <c r="E89" s="323"/>
      <c r="F89" s="323">
        <v>337</v>
      </c>
      <c r="G89" s="324"/>
      <c r="H89" s="324"/>
      <c r="I89" s="328"/>
      <c r="J89" s="321"/>
    </row>
    <row r="90" ht="19.95" customHeight="1" spans="1:10">
      <c r="A90" s="316">
        <v>2330401</v>
      </c>
      <c r="B90" s="322" t="s">
        <v>1285</v>
      </c>
      <c r="C90" s="323">
        <v>0</v>
      </c>
      <c r="D90" s="323"/>
      <c r="E90" s="323"/>
      <c r="F90" s="323">
        <v>0</v>
      </c>
      <c r="G90" s="324"/>
      <c r="H90" s="324"/>
      <c r="I90" s="328"/>
      <c r="J90" s="321"/>
    </row>
    <row r="91" ht="19.95" customHeight="1" spans="1:10">
      <c r="A91" s="316">
        <v>2330405</v>
      </c>
      <c r="B91" s="322" t="s">
        <v>1286</v>
      </c>
      <c r="C91" s="323">
        <v>0</v>
      </c>
      <c r="D91" s="323"/>
      <c r="E91" s="323"/>
      <c r="F91" s="323">
        <v>0</v>
      </c>
      <c r="G91" s="324"/>
      <c r="H91" s="324"/>
      <c r="I91" s="328"/>
      <c r="J91" s="321"/>
    </row>
    <row r="92" ht="19.95" customHeight="1" spans="1:10">
      <c r="A92" s="316">
        <v>2330411</v>
      </c>
      <c r="B92" s="322" t="s">
        <v>1287</v>
      </c>
      <c r="C92" s="323">
        <v>276</v>
      </c>
      <c r="D92" s="323"/>
      <c r="E92" s="323"/>
      <c r="F92" s="323">
        <v>337</v>
      </c>
      <c r="G92" s="324"/>
      <c r="H92" s="324"/>
      <c r="I92" s="328"/>
      <c r="J92" s="321"/>
    </row>
    <row r="93" ht="19.95" customHeight="1" spans="1:10">
      <c r="A93" s="316">
        <v>2330413</v>
      </c>
      <c r="B93" s="322" t="s">
        <v>1288</v>
      </c>
      <c r="C93" s="323">
        <v>0</v>
      </c>
      <c r="D93" s="323"/>
      <c r="E93" s="323"/>
      <c r="F93" s="323"/>
      <c r="G93" s="324"/>
      <c r="H93" s="324"/>
      <c r="I93" s="328"/>
      <c r="J93" s="321"/>
    </row>
    <row r="94" ht="19.95" customHeight="1" spans="1:10">
      <c r="A94" s="316">
        <v>2330414</v>
      </c>
      <c r="B94" s="322" t="s">
        <v>1289</v>
      </c>
      <c r="C94" s="323">
        <v>0</v>
      </c>
      <c r="D94" s="323"/>
      <c r="E94" s="323"/>
      <c r="F94" s="323"/>
      <c r="G94" s="324"/>
      <c r="H94" s="324"/>
      <c r="I94" s="328"/>
      <c r="J94" s="321"/>
    </row>
    <row r="95" ht="19.95" customHeight="1" spans="1:10">
      <c r="A95" s="316">
        <v>2330416</v>
      </c>
      <c r="B95" s="322" t="s">
        <v>1290</v>
      </c>
      <c r="C95" s="323">
        <v>0</v>
      </c>
      <c r="D95" s="323"/>
      <c r="E95" s="323"/>
      <c r="F95" s="323"/>
      <c r="G95" s="324"/>
      <c r="H95" s="324"/>
      <c r="I95" s="328"/>
      <c r="J95" s="321"/>
    </row>
    <row r="96" ht="19.95" customHeight="1" spans="1:10">
      <c r="A96" s="316">
        <v>2330417</v>
      </c>
      <c r="B96" s="322" t="s">
        <v>1291</v>
      </c>
      <c r="C96" s="323">
        <v>0</v>
      </c>
      <c r="D96" s="323"/>
      <c r="E96" s="323"/>
      <c r="F96" s="323"/>
      <c r="G96" s="324"/>
      <c r="H96" s="324"/>
      <c r="I96" s="328"/>
      <c r="J96" s="321"/>
    </row>
    <row r="97" ht="19.95" customHeight="1" spans="1:10">
      <c r="A97" s="316">
        <v>2330418</v>
      </c>
      <c r="B97" s="322" t="s">
        <v>1292</v>
      </c>
      <c r="C97" s="323">
        <v>0</v>
      </c>
      <c r="D97" s="323"/>
      <c r="E97" s="323"/>
      <c r="F97" s="323"/>
      <c r="G97" s="324"/>
      <c r="H97" s="324"/>
      <c r="I97" s="328"/>
      <c r="J97" s="321"/>
    </row>
    <row r="98" ht="19.95" customHeight="1" spans="1:10">
      <c r="A98" s="316">
        <v>2330419</v>
      </c>
      <c r="B98" s="322" t="s">
        <v>1293</v>
      </c>
      <c r="C98" s="323">
        <v>0</v>
      </c>
      <c r="D98" s="323"/>
      <c r="E98" s="323"/>
      <c r="F98" s="323"/>
      <c r="G98" s="324"/>
      <c r="H98" s="324"/>
      <c r="I98" s="328"/>
      <c r="J98" s="321"/>
    </row>
    <row r="99" ht="19.95" customHeight="1" spans="1:10">
      <c r="A99" s="316">
        <v>2330420</v>
      </c>
      <c r="B99" s="322" t="s">
        <v>1294</v>
      </c>
      <c r="C99" s="323">
        <v>0</v>
      </c>
      <c r="D99" s="323"/>
      <c r="E99" s="323"/>
      <c r="F99" s="323"/>
      <c r="G99" s="324"/>
      <c r="H99" s="324"/>
      <c r="I99" s="328"/>
      <c r="J99" s="321"/>
    </row>
    <row r="100" ht="19.95" customHeight="1" spans="1:10">
      <c r="A100" s="316">
        <v>2330431</v>
      </c>
      <c r="B100" s="322" t="s">
        <v>1295</v>
      </c>
      <c r="C100" s="323">
        <v>0</v>
      </c>
      <c r="D100" s="323"/>
      <c r="E100" s="323"/>
      <c r="F100" s="323"/>
      <c r="G100" s="324"/>
      <c r="H100" s="324"/>
      <c r="I100" s="328"/>
      <c r="J100" s="321"/>
    </row>
    <row r="101" ht="19.95" customHeight="1" spans="1:10">
      <c r="A101" s="316">
        <v>2330432</v>
      </c>
      <c r="B101" s="322" t="s">
        <v>1296</v>
      </c>
      <c r="C101" s="323">
        <v>0</v>
      </c>
      <c r="D101" s="323"/>
      <c r="E101" s="323"/>
      <c r="F101" s="323"/>
      <c r="G101" s="324"/>
      <c r="H101" s="324"/>
      <c r="I101" s="328"/>
      <c r="J101" s="321"/>
    </row>
    <row r="102" ht="19.95" customHeight="1" spans="1:10">
      <c r="A102" s="316">
        <v>2330433</v>
      </c>
      <c r="B102" s="322" t="s">
        <v>1297</v>
      </c>
      <c r="C102" s="323">
        <v>0</v>
      </c>
      <c r="D102" s="323"/>
      <c r="E102" s="323"/>
      <c r="F102" s="323"/>
      <c r="G102" s="324"/>
      <c r="H102" s="324"/>
      <c r="I102" s="328"/>
      <c r="J102" s="321"/>
    </row>
    <row r="103" ht="19.95" customHeight="1" spans="1:10">
      <c r="A103" s="316">
        <v>2330498</v>
      </c>
      <c r="B103" s="322" t="s">
        <v>1298</v>
      </c>
      <c r="C103" s="323">
        <v>0</v>
      </c>
      <c r="D103" s="323"/>
      <c r="E103" s="323"/>
      <c r="F103" s="323"/>
      <c r="G103" s="324"/>
      <c r="H103" s="324"/>
      <c r="I103" s="328"/>
      <c r="J103" s="321"/>
    </row>
    <row r="104" ht="19.95" customHeight="1" spans="1:10">
      <c r="A104" s="316">
        <v>2330499</v>
      </c>
      <c r="B104" s="322" t="s">
        <v>1299</v>
      </c>
      <c r="C104" s="323">
        <v>0</v>
      </c>
      <c r="D104" s="323"/>
      <c r="E104" s="323"/>
      <c r="F104" s="323"/>
      <c r="G104" s="324"/>
      <c r="H104" s="324"/>
      <c r="I104" s="328"/>
      <c r="J104" s="321"/>
    </row>
    <row r="105" ht="19.95" customHeight="1" spans="2:11">
      <c r="B105" s="322" t="s">
        <v>1300</v>
      </c>
      <c r="C105" s="323"/>
      <c r="D105" s="323"/>
      <c r="E105" s="323"/>
      <c r="F105" s="323"/>
      <c r="G105" s="324">
        <f>IF(D105=0,0,F105/D105%)</f>
        <v>0</v>
      </c>
      <c r="H105" s="324"/>
      <c r="I105" s="328">
        <f t="shared" ref="I105:I112" si="6">F105-C105</f>
        <v>0</v>
      </c>
      <c r="J105" s="321"/>
      <c r="K105" s="329"/>
    </row>
    <row r="106" ht="15" customHeight="1" spans="2:10">
      <c r="B106" s="322"/>
      <c r="C106" s="323"/>
      <c r="D106" s="323"/>
      <c r="E106" s="323"/>
      <c r="F106" s="323"/>
      <c r="G106" s="323"/>
      <c r="H106" s="324"/>
      <c r="I106" s="328">
        <f t="shared" si="6"/>
        <v>0</v>
      </c>
      <c r="J106" s="321"/>
    </row>
    <row r="107" ht="19.95" customHeight="1" spans="2:10">
      <c r="B107" s="331" t="s">
        <v>1301</v>
      </c>
      <c r="C107" s="323"/>
      <c r="D107" s="323"/>
      <c r="E107" s="323"/>
      <c r="F107" s="323"/>
      <c r="G107" s="323"/>
      <c r="H107" s="324"/>
      <c r="I107" s="328">
        <f t="shared" si="6"/>
        <v>0</v>
      </c>
      <c r="J107" s="321"/>
    </row>
    <row r="108" ht="19.95" customHeight="1" spans="2:10">
      <c r="B108" s="331" t="s">
        <v>1302</v>
      </c>
      <c r="C108" s="323">
        <v>17817</v>
      </c>
      <c r="D108" s="323"/>
      <c r="E108" s="323"/>
      <c r="F108" s="323">
        <v>18697</v>
      </c>
      <c r="G108" s="323"/>
      <c r="H108" s="324"/>
      <c r="I108" s="328">
        <f t="shared" si="6"/>
        <v>880</v>
      </c>
      <c r="J108" s="321">
        <f t="shared" ref="J105:J112" si="7">I108/C108*100</f>
        <v>4.93910310377729</v>
      </c>
    </row>
    <row r="109" ht="19.95" customHeight="1" spans="2:10">
      <c r="B109" s="331" t="s">
        <v>1303</v>
      </c>
      <c r="C109" s="323">
        <v>282667</v>
      </c>
      <c r="D109" s="323"/>
      <c r="E109" s="323"/>
      <c r="F109" s="323">
        <v>375063</v>
      </c>
      <c r="G109" s="323"/>
      <c r="H109" s="324"/>
      <c r="I109" s="328">
        <f t="shared" si="6"/>
        <v>92396</v>
      </c>
      <c r="J109" s="321">
        <f t="shared" si="7"/>
        <v>32.6872256046868</v>
      </c>
    </row>
    <row r="110" ht="19.95" customHeight="1" spans="2:10">
      <c r="B110" s="331" t="s">
        <v>1304</v>
      </c>
      <c r="C110" s="323">
        <v>2806</v>
      </c>
      <c r="D110" s="323"/>
      <c r="E110" s="323"/>
      <c r="F110" s="323"/>
      <c r="G110" s="323"/>
      <c r="H110" s="324"/>
      <c r="I110" s="328">
        <f t="shared" si="6"/>
        <v>-2806</v>
      </c>
      <c r="J110" s="321">
        <f t="shared" si="7"/>
        <v>-100</v>
      </c>
    </row>
    <row r="111" ht="15" customHeight="1" spans="2:10">
      <c r="B111" s="322"/>
      <c r="C111" s="323"/>
      <c r="D111" s="323"/>
      <c r="E111" s="323"/>
      <c r="F111" s="323"/>
      <c r="G111" s="323"/>
      <c r="H111" s="324"/>
      <c r="I111" s="328">
        <f t="shared" si="6"/>
        <v>0</v>
      </c>
      <c r="J111" s="321"/>
    </row>
    <row r="112" ht="19.95" customHeight="1" spans="2:10">
      <c r="B112" s="332" t="s">
        <v>1092</v>
      </c>
      <c r="C112" s="333">
        <f t="shared" ref="C112:F112" si="8">C5+C107+C108+C109+C110</f>
        <v>418253</v>
      </c>
      <c r="D112" s="333">
        <f t="shared" si="8"/>
        <v>567477</v>
      </c>
      <c r="E112" s="333">
        <f t="shared" si="8"/>
        <v>124354</v>
      </c>
      <c r="F112" s="333">
        <f t="shared" si="8"/>
        <v>518114</v>
      </c>
      <c r="G112" s="333"/>
      <c r="H112" s="324"/>
      <c r="I112" s="328">
        <f t="shared" si="6"/>
        <v>99861</v>
      </c>
      <c r="J112" s="321">
        <f t="shared" si="7"/>
        <v>23.8757402815999</v>
      </c>
    </row>
    <row r="113" ht="20.1" customHeight="1" spans="2:9">
      <c r="B113" s="334"/>
      <c r="C113" s="334"/>
      <c r="D113" s="334"/>
      <c r="E113" s="334"/>
      <c r="F113" s="334"/>
      <c r="G113" s="334"/>
      <c r="H113" s="334"/>
      <c r="I113" s="337"/>
    </row>
    <row r="114" ht="51" customHeight="1" spans="2:10">
      <c r="B114" s="335" t="s">
        <v>1305</v>
      </c>
      <c r="C114" s="335"/>
      <c r="D114" s="335"/>
      <c r="E114" s="335"/>
      <c r="F114" s="335"/>
      <c r="G114" s="335"/>
      <c r="H114" s="335"/>
      <c r="I114" s="338"/>
      <c r="J114" s="338"/>
    </row>
    <row r="116" spans="5:5">
      <c r="E116" s="336"/>
    </row>
  </sheetData>
  <mergeCells count="12">
    <mergeCell ref="B1:J1"/>
    <mergeCell ref="I2:J2"/>
    <mergeCell ref="I3:J3"/>
    <mergeCell ref="B113:H113"/>
    <mergeCell ref="B114:J11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Zeros="0" workbookViewId="0">
      <selection activeCell="A1" sqref="A1:G1"/>
    </sheetView>
  </sheetViews>
  <sheetFormatPr defaultColWidth="9" defaultRowHeight="25.95" customHeight="1" outlineLevelRow="6"/>
  <cols>
    <col min="1" max="1" width="36.9" style="299" customWidth="1"/>
    <col min="2" max="2" width="11" style="299" customWidth="1"/>
    <col min="3" max="3" width="11.5" style="299" customWidth="1"/>
    <col min="4" max="4" width="11.2" style="299" customWidth="1"/>
    <col min="5" max="5" width="10.7" style="299" customWidth="1"/>
    <col min="6" max="6" width="13.2" style="299" customWidth="1"/>
    <col min="7" max="7" width="10.7" style="299" customWidth="1"/>
    <col min="8" max="8" width="1.7" style="300" customWidth="1"/>
    <col min="9" max="9" width="10.6" style="299" customWidth="1"/>
    <col min="10" max="10" width="10.5" style="299" customWidth="1"/>
    <col min="11" max="16384" width="9" style="299"/>
  </cols>
  <sheetData>
    <row r="1" s="297" customFormat="1" ht="31.05" customHeight="1" spans="1:8">
      <c r="A1" s="301" t="s">
        <v>1306</v>
      </c>
      <c r="B1" s="301"/>
      <c r="C1" s="301"/>
      <c r="D1" s="301"/>
      <c r="E1" s="301"/>
      <c r="F1" s="301"/>
      <c r="G1" s="301"/>
      <c r="H1" s="302"/>
    </row>
    <row r="2" s="298" customFormat="1" customHeight="1" spans="6:8">
      <c r="F2" s="303" t="s">
        <v>1</v>
      </c>
      <c r="G2" s="303"/>
      <c r="H2" s="304"/>
    </row>
    <row r="3" s="298" customFormat="1" customHeight="1" spans="1:8">
      <c r="A3" s="305" t="s">
        <v>2</v>
      </c>
      <c r="B3" s="305" t="s">
        <v>6</v>
      </c>
      <c r="C3" s="305" t="s">
        <v>1094</v>
      </c>
      <c r="D3" s="305" t="s">
        <v>6</v>
      </c>
      <c r="E3" s="305" t="s">
        <v>1095</v>
      </c>
      <c r="F3" s="305" t="s">
        <v>1307</v>
      </c>
      <c r="G3" s="305"/>
      <c r="H3" s="304"/>
    </row>
    <row r="4" s="298" customFormat="1" customHeight="1" spans="1:8">
      <c r="A4" s="305"/>
      <c r="B4" s="305"/>
      <c r="C4" s="305"/>
      <c r="D4" s="305"/>
      <c r="E4" s="305"/>
      <c r="F4" s="5" t="s">
        <v>10</v>
      </c>
      <c r="G4" s="5" t="s">
        <v>11</v>
      </c>
      <c r="H4" s="304"/>
    </row>
    <row r="5" s="298" customFormat="1" customHeight="1" spans="1:10">
      <c r="A5" s="306" t="s">
        <v>1091</v>
      </c>
      <c r="B5" s="307"/>
      <c r="C5" s="308"/>
      <c r="D5" s="308"/>
      <c r="E5" s="309"/>
      <c r="F5" s="309"/>
      <c r="G5" s="310"/>
      <c r="H5" s="311"/>
      <c r="J5" s="312"/>
    </row>
    <row r="6" customHeight="1" spans="1:7">
      <c r="A6" s="183"/>
      <c r="B6" s="183"/>
      <c r="C6" s="183"/>
      <c r="D6" s="183"/>
      <c r="E6" s="183"/>
      <c r="F6" s="183"/>
      <c r="G6" s="183"/>
    </row>
    <row r="7" customHeight="1" spans="1:6">
      <c r="A7" s="213" t="s">
        <v>1096</v>
      </c>
      <c r="B7" s="213"/>
      <c r="C7" s="213"/>
      <c r="D7" s="213"/>
      <c r="E7" s="213"/>
      <c r="F7" s="213"/>
    </row>
  </sheetData>
  <mergeCells count="10">
    <mergeCell ref="A1:G1"/>
    <mergeCell ref="F2:G2"/>
    <mergeCell ref="F3:G3"/>
    <mergeCell ref="A6:G6"/>
    <mergeCell ref="A7:F7"/>
    <mergeCell ref="A3:A4"/>
    <mergeCell ref="B3:B4"/>
    <mergeCell ref="C3:C4"/>
    <mergeCell ref="D3:D4"/>
    <mergeCell ref="E3:E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Zeros="0" workbookViewId="0">
      <selection activeCell="B3" sqref="B3:B4"/>
    </sheetView>
  </sheetViews>
  <sheetFormatPr defaultColWidth="9" defaultRowHeight="25.95" customHeight="1" outlineLevelRow="7"/>
  <cols>
    <col min="1" max="1" width="31.5" style="281" customWidth="1"/>
    <col min="2" max="2" width="10.1" style="281" customWidth="1"/>
    <col min="3" max="3" width="10" style="281" customWidth="1"/>
    <col min="4" max="4" width="10.2" style="281" customWidth="1"/>
    <col min="5" max="5" width="10" style="281" customWidth="1"/>
    <col min="6" max="6" width="12.9" style="281" customWidth="1"/>
    <col min="7" max="7" width="13.6" style="281" customWidth="1"/>
    <col min="8" max="9" width="10.4" style="281" customWidth="1"/>
    <col min="10" max="10" width="1.9" style="280" customWidth="1"/>
    <col min="11" max="16384" width="9" style="281"/>
  </cols>
  <sheetData>
    <row r="1" ht="36" customHeight="1" spans="1:10">
      <c r="A1" s="282" t="s">
        <v>1308</v>
      </c>
      <c r="B1" s="282"/>
      <c r="C1" s="282"/>
      <c r="D1" s="282"/>
      <c r="E1" s="282"/>
      <c r="F1" s="282"/>
      <c r="G1" s="282"/>
      <c r="H1" s="282"/>
      <c r="I1" s="282"/>
      <c r="J1" s="295"/>
    </row>
    <row r="2" s="278" customFormat="1" customHeight="1" spans="1:10">
      <c r="A2" s="283"/>
      <c r="B2" s="283"/>
      <c r="C2" s="283"/>
      <c r="D2" s="284"/>
      <c r="E2" s="285"/>
      <c r="F2" s="285"/>
      <c r="H2" s="286" t="s">
        <v>1</v>
      </c>
      <c r="I2" s="286"/>
      <c r="J2" s="296"/>
    </row>
    <row r="3" s="279" customFormat="1" ht="33" customHeight="1" spans="1:9">
      <c r="A3" s="204" t="s">
        <v>2</v>
      </c>
      <c r="B3" s="204" t="s">
        <v>1309</v>
      </c>
      <c r="C3" s="204" t="s">
        <v>4</v>
      </c>
      <c r="D3" s="204" t="s">
        <v>5</v>
      </c>
      <c r="E3" s="204" t="s">
        <v>6</v>
      </c>
      <c r="F3" s="204" t="s">
        <v>7</v>
      </c>
      <c r="G3" s="204" t="s">
        <v>8</v>
      </c>
      <c r="H3" s="204" t="s">
        <v>1310</v>
      </c>
      <c r="I3" s="204"/>
    </row>
    <row r="4" s="279" customFormat="1" customHeight="1" spans="1:9">
      <c r="A4" s="204"/>
      <c r="B4" s="204"/>
      <c r="C4" s="204"/>
      <c r="D4" s="204"/>
      <c r="E4" s="204" t="s">
        <v>50</v>
      </c>
      <c r="F4" s="204"/>
      <c r="G4" s="204"/>
      <c r="H4" s="287" t="s">
        <v>10</v>
      </c>
      <c r="I4" s="287" t="s">
        <v>11</v>
      </c>
    </row>
    <row r="5" customHeight="1" spans="1:10">
      <c r="A5" s="288" t="s">
        <v>1092</v>
      </c>
      <c r="B5" s="289"/>
      <c r="C5" s="289"/>
      <c r="D5" s="289"/>
      <c r="E5" s="289"/>
      <c r="F5" s="289"/>
      <c r="G5" s="290"/>
      <c r="H5" s="291"/>
      <c r="I5" s="290"/>
      <c r="J5" s="281"/>
    </row>
    <row r="6" customHeight="1" spans="1:8">
      <c r="A6" s="292"/>
      <c r="B6" s="292"/>
      <c r="C6" s="292"/>
      <c r="D6" s="292"/>
      <c r="E6" s="292"/>
      <c r="F6" s="292"/>
      <c r="G6" s="292"/>
      <c r="H6" s="293"/>
    </row>
    <row r="7" customHeight="1" spans="1:9">
      <c r="A7" s="183" t="s">
        <v>1096</v>
      </c>
      <c r="B7" s="183"/>
      <c r="C7" s="183"/>
      <c r="D7" s="183"/>
      <c r="E7" s="183"/>
      <c r="F7" s="183"/>
      <c r="G7" s="294"/>
      <c r="H7" s="294"/>
      <c r="I7" s="294"/>
    </row>
    <row r="8" s="280" customFormat="1" customHeight="1" spans="8:9">
      <c r="H8" s="292"/>
      <c r="I8" s="292"/>
    </row>
  </sheetData>
  <mergeCells count="11">
    <mergeCell ref="A1:I1"/>
    <mergeCell ref="H2:I2"/>
    <mergeCell ref="H3:I3"/>
    <mergeCell ref="A7:I7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2"/>
  <sheetViews>
    <sheetView workbookViewId="0">
      <selection activeCell="A1" sqref="A1:C1"/>
    </sheetView>
  </sheetViews>
  <sheetFormatPr defaultColWidth="8" defaultRowHeight="28.05" customHeight="1"/>
  <cols>
    <col min="1" max="1" width="51" style="264" customWidth="1"/>
    <col min="2" max="3" width="18" style="264" customWidth="1"/>
    <col min="4" max="243" width="8" style="265" customWidth="1"/>
    <col min="244" max="16384" width="8" style="28"/>
  </cols>
  <sheetData>
    <row r="1" customHeight="1" spans="1:3">
      <c r="A1" s="266" t="s">
        <v>1311</v>
      </c>
      <c r="B1" s="266"/>
      <c r="C1" s="266"/>
    </row>
    <row r="2" customFormat="1" ht="21" customHeight="1" spans="1:243">
      <c r="A2" s="267"/>
      <c r="B2" s="267"/>
      <c r="C2" s="268" t="s">
        <v>1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</row>
    <row r="3" s="261" customFormat="1" customHeight="1" spans="1:243">
      <c r="A3" s="269" t="s">
        <v>1151</v>
      </c>
      <c r="B3" s="269" t="s">
        <v>1104</v>
      </c>
      <c r="C3" s="270" t="s">
        <v>1105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</row>
    <row r="4" s="262" customFormat="1" ht="27.75" customHeight="1" spans="1:3">
      <c r="A4" s="272" t="s">
        <v>1312</v>
      </c>
      <c r="B4" s="273"/>
      <c r="C4" s="274"/>
    </row>
    <row r="5" s="262" customFormat="1" ht="27.45" customHeight="1" spans="1:3">
      <c r="A5" s="275" t="s">
        <v>1153</v>
      </c>
      <c r="B5" s="276"/>
      <c r="C5" s="274"/>
    </row>
    <row r="6" s="263" customFormat="1" ht="27.45" customHeight="1" spans="1:243">
      <c r="A6" s="275" t="s">
        <v>1313</v>
      </c>
      <c r="B6" s="277"/>
      <c r="C6" s="277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</row>
    <row r="7" s="28" customFormat="1" customHeight="1" spans="1:243">
      <c r="A7" s="264"/>
      <c r="B7" s="264"/>
      <c r="C7" s="264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65"/>
      <c r="FH7" s="265"/>
      <c r="FI7" s="265"/>
      <c r="FJ7" s="265"/>
      <c r="FK7" s="265"/>
      <c r="FL7" s="265"/>
      <c r="FM7" s="265"/>
      <c r="FN7" s="265"/>
      <c r="FO7" s="265"/>
      <c r="FP7" s="265"/>
      <c r="FQ7" s="265"/>
      <c r="FR7" s="265"/>
      <c r="FS7" s="265"/>
      <c r="FT7" s="265"/>
      <c r="FU7" s="265"/>
      <c r="FV7" s="265"/>
      <c r="FW7" s="265"/>
      <c r="FX7" s="265"/>
      <c r="FY7" s="265"/>
      <c r="FZ7" s="265"/>
      <c r="GA7" s="265"/>
      <c r="GB7" s="265"/>
      <c r="GC7" s="265"/>
      <c r="GD7" s="265"/>
      <c r="GE7" s="265"/>
      <c r="GF7" s="265"/>
      <c r="GG7" s="265"/>
      <c r="GH7" s="265"/>
      <c r="GI7" s="265"/>
      <c r="GJ7" s="265"/>
      <c r="GK7" s="265"/>
      <c r="GL7" s="265"/>
      <c r="GM7" s="265"/>
      <c r="GN7" s="265"/>
      <c r="GO7" s="265"/>
      <c r="GP7" s="265"/>
      <c r="GQ7" s="265"/>
      <c r="GR7" s="265"/>
      <c r="GS7" s="265"/>
      <c r="GT7" s="265"/>
      <c r="GU7" s="265"/>
      <c r="GV7" s="265"/>
      <c r="GW7" s="265"/>
      <c r="GX7" s="265"/>
      <c r="GY7" s="265"/>
      <c r="GZ7" s="265"/>
      <c r="HA7" s="265"/>
      <c r="HB7" s="265"/>
      <c r="HC7" s="265"/>
      <c r="HD7" s="265"/>
      <c r="HE7" s="265"/>
      <c r="HF7" s="265"/>
      <c r="HG7" s="265"/>
      <c r="HH7" s="265"/>
      <c r="HI7" s="265"/>
      <c r="HJ7" s="265"/>
      <c r="HK7" s="265"/>
      <c r="HL7" s="265"/>
      <c r="HM7" s="265"/>
      <c r="HN7" s="265"/>
      <c r="HO7" s="265"/>
      <c r="HP7" s="265"/>
      <c r="HQ7" s="265"/>
      <c r="HR7" s="265"/>
      <c r="HS7" s="265"/>
      <c r="HT7" s="265"/>
      <c r="HU7" s="265"/>
      <c r="HV7" s="265"/>
      <c r="HW7" s="265"/>
      <c r="HX7" s="265"/>
      <c r="HY7" s="265"/>
      <c r="HZ7" s="265"/>
      <c r="IA7" s="265"/>
      <c r="IB7" s="265"/>
      <c r="IC7" s="265"/>
      <c r="ID7" s="265"/>
      <c r="IE7" s="265"/>
      <c r="IF7" s="265"/>
      <c r="IG7" s="265"/>
      <c r="IH7" s="265"/>
      <c r="II7" s="265"/>
    </row>
    <row r="8" s="28" customFormat="1" customHeight="1" spans="1:243">
      <c r="A8" s="213" t="s">
        <v>1314</v>
      </c>
      <c r="B8" s="213"/>
      <c r="C8" s="213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</row>
    <row r="9" s="28" customFormat="1" customHeight="1" spans="1:243">
      <c r="A9" s="264"/>
      <c r="B9" s="264"/>
      <c r="C9" s="264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</row>
    <row r="10" s="28" customFormat="1" customHeight="1" spans="1:243">
      <c r="A10" s="264"/>
      <c r="B10" s="264"/>
      <c r="C10" s="264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</row>
    <row r="11" s="28" customFormat="1" customHeight="1" spans="1:243">
      <c r="A11" s="264"/>
      <c r="B11" s="264"/>
      <c r="C11" s="264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</row>
    <row r="12" s="28" customFormat="1" customHeight="1" spans="1:243">
      <c r="A12" s="264"/>
      <c r="B12" s="264"/>
      <c r="C12" s="264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</row>
  </sheetData>
  <mergeCells count="2">
    <mergeCell ref="A1:C1"/>
    <mergeCell ref="A8:C8"/>
  </mergeCells>
  <printOptions horizontalCentered="1"/>
  <pageMargins left="0.357638888888889" right="0.357638888888889" top="0.409027777777778" bottom="0.2125" header="0.511805555555556" footer="0.511805555555556"/>
  <pageSetup paperSize="9" orientation="portrait"/>
  <headerFooter/>
</worksheet>
</file>

<file path=xl/worksheets/sheet2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H34" sqref="H34"/>
    </sheetView>
  </sheetViews>
  <sheetFormatPr defaultColWidth="9" defaultRowHeight="14.25" outlineLevelRow="4" outlineLevelCol="4"/>
  <cols>
    <col min="1" max="1" width="15.9" style="3" customWidth="1"/>
    <col min="2" max="5" width="16.1" style="3" customWidth="1"/>
    <col min="6" max="16384" width="9" style="3"/>
  </cols>
  <sheetData>
    <row r="1" ht="30" customHeight="1" spans="1:5">
      <c r="A1" s="252" t="s">
        <v>1315</v>
      </c>
      <c r="B1" s="252"/>
      <c r="C1" s="252"/>
      <c r="D1" s="252"/>
      <c r="E1" s="252"/>
    </row>
    <row r="2" ht="30" customHeight="1" spans="3:5">
      <c r="C2" s="260"/>
      <c r="E2" s="260" t="s">
        <v>1</v>
      </c>
    </row>
    <row r="3" s="259" customFormat="1" ht="30" customHeight="1" spans="1:5">
      <c r="A3" s="5" t="s">
        <v>1136</v>
      </c>
      <c r="B3" s="5" t="s">
        <v>1160</v>
      </c>
      <c r="C3" s="5"/>
      <c r="D3" s="5" t="s">
        <v>1161</v>
      </c>
      <c r="E3" s="5"/>
    </row>
    <row r="4" s="259" customFormat="1" ht="30" customHeight="1" spans="1:5">
      <c r="A4" s="5"/>
      <c r="B4" s="5" t="s">
        <v>1316</v>
      </c>
      <c r="C4" s="5" t="s">
        <v>1317</v>
      </c>
      <c r="D4" s="5" t="s">
        <v>1316</v>
      </c>
      <c r="E4" s="5" t="s">
        <v>1317</v>
      </c>
    </row>
    <row r="5" ht="30" customHeight="1" spans="1:5">
      <c r="A5" s="245" t="s">
        <v>1137</v>
      </c>
      <c r="B5" s="258">
        <v>2254300</v>
      </c>
      <c r="C5" s="258">
        <v>2106147</v>
      </c>
      <c r="D5" s="258">
        <v>2156146</v>
      </c>
      <c r="E5" s="258">
        <v>1859672</v>
      </c>
    </row>
  </sheetData>
  <mergeCells count="4">
    <mergeCell ref="A1:E1"/>
    <mergeCell ref="B3:C3"/>
    <mergeCell ref="D3:E3"/>
    <mergeCell ref="A3:A4"/>
  </mergeCells>
  <printOptions horizontalCentered="1"/>
  <pageMargins left="0.751388888888889" right="0.751388888888889" top="1" bottom="1" header="0.511805555555556" footer="0.511805555555556"/>
  <pageSetup paperSize="9" orientation="portrait"/>
  <headerFooter/>
</worksheet>
</file>

<file path=xl/worksheets/sheet2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21" sqref="G21"/>
    </sheetView>
  </sheetViews>
  <sheetFormatPr defaultColWidth="9" defaultRowHeight="28.05" customHeight="1" outlineLevelRow="5" outlineLevelCol="6"/>
  <cols>
    <col min="1" max="7" width="15.9" style="3" customWidth="1"/>
    <col min="8" max="16384" width="9" style="3"/>
  </cols>
  <sheetData>
    <row r="1" ht="39" customHeight="1" spans="1:7">
      <c r="A1" s="252" t="s">
        <v>1318</v>
      </c>
      <c r="B1" s="252"/>
      <c r="C1" s="252"/>
      <c r="D1" s="252"/>
      <c r="E1" s="252"/>
      <c r="F1" s="252"/>
      <c r="G1" s="252"/>
    </row>
    <row r="2" customHeight="1" spans="6:7">
      <c r="F2" s="253" t="s">
        <v>1</v>
      </c>
      <c r="G2" s="253"/>
    </row>
    <row r="3" s="2" customFormat="1" customHeight="1" spans="1:7">
      <c r="A3" s="5" t="s">
        <v>1136</v>
      </c>
      <c r="B3" s="254" t="s">
        <v>1160</v>
      </c>
      <c r="C3" s="254"/>
      <c r="D3" s="254"/>
      <c r="E3" s="255" t="s">
        <v>1161</v>
      </c>
      <c r="F3" s="255"/>
      <c r="G3" s="255"/>
    </row>
    <row r="4" s="2" customFormat="1" customHeight="1" spans="1:7">
      <c r="A4" s="5"/>
      <c r="B4" s="254" t="s">
        <v>1319</v>
      </c>
      <c r="C4" s="254" t="s">
        <v>1320</v>
      </c>
      <c r="D4" s="254"/>
      <c r="E4" s="255" t="s">
        <v>1321</v>
      </c>
      <c r="F4" s="254" t="s">
        <v>1320</v>
      </c>
      <c r="G4" s="254"/>
    </row>
    <row r="5" s="2" customFormat="1" customHeight="1" spans="1:7">
      <c r="A5" s="5"/>
      <c r="B5" s="254"/>
      <c r="C5" s="254" t="s">
        <v>1168</v>
      </c>
      <c r="D5" s="254" t="s">
        <v>1169</v>
      </c>
      <c r="E5" s="255"/>
      <c r="F5" s="255" t="s">
        <v>1168</v>
      </c>
      <c r="G5" s="255" t="s">
        <v>1169</v>
      </c>
    </row>
    <row r="6" s="251" customFormat="1" customHeight="1" spans="1:7">
      <c r="A6" s="256" t="s">
        <v>1137</v>
      </c>
      <c r="B6" s="257">
        <v>298267</v>
      </c>
      <c r="C6" s="257">
        <v>282667</v>
      </c>
      <c r="D6" s="257">
        <v>81568</v>
      </c>
      <c r="E6" s="257">
        <v>302500</v>
      </c>
      <c r="F6" s="258">
        <v>252500.9</v>
      </c>
      <c r="G6" s="258">
        <v>69450.73</v>
      </c>
    </row>
  </sheetData>
  <mergeCells count="9">
    <mergeCell ref="A1:G1"/>
    <mergeCell ref="F2:G2"/>
    <mergeCell ref="B3:D3"/>
    <mergeCell ref="E3:G3"/>
    <mergeCell ref="C4:D4"/>
    <mergeCell ref="F4:G4"/>
    <mergeCell ref="A3:A5"/>
    <mergeCell ref="B4:B5"/>
    <mergeCell ref="E4:E5"/>
  </mergeCells>
  <printOptions horizontalCentered="1"/>
  <pageMargins left="0.751388888888889" right="0.751388888888889" top="1" bottom="1" header="0.511805555555556" footer="0.511805555555556"/>
  <pageSetup paperSize="9" scale="93" orientation="landscape"/>
  <headerFooter/>
</worksheet>
</file>

<file path=xl/worksheets/sheet2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5" sqref="A5:H5"/>
    </sheetView>
  </sheetViews>
  <sheetFormatPr defaultColWidth="9" defaultRowHeight="14.25" outlineLevelCol="7"/>
  <cols>
    <col min="1" max="1" width="10.625" style="28" customWidth="1"/>
    <col min="2" max="2" width="16.125" style="28" customWidth="1"/>
    <col min="3" max="3" width="16.875" style="28" customWidth="1"/>
    <col min="4" max="4" width="34.625" style="28" customWidth="1"/>
    <col min="5" max="5" width="36.125" style="28" customWidth="1"/>
    <col min="6" max="6" width="18.375" style="28" customWidth="1"/>
    <col min="7" max="7" width="9.75" style="28" customWidth="1"/>
    <col min="8" max="8" width="14.125" style="28" customWidth="1"/>
    <col min="9" max="16384" width="9" style="28"/>
  </cols>
  <sheetData>
    <row r="1" s="239" customFormat="1" ht="49.05" customHeight="1" spans="1:8">
      <c r="A1" s="240" t="s">
        <v>1322</v>
      </c>
      <c r="B1" s="240"/>
      <c r="C1" s="240"/>
      <c r="D1" s="240"/>
      <c r="E1" s="240"/>
      <c r="F1" s="240"/>
      <c r="G1" s="240"/>
      <c r="H1" s="240"/>
    </row>
    <row r="2" ht="25.95" customHeight="1" spans="8:8">
      <c r="H2" s="241" t="s">
        <v>1</v>
      </c>
    </row>
    <row r="3" s="239" customFormat="1" ht="25.95" customHeight="1" spans="1:8">
      <c r="A3" s="242" t="s">
        <v>1171</v>
      </c>
      <c r="B3" s="243" t="s">
        <v>1172</v>
      </c>
      <c r="C3" s="243" t="s">
        <v>1173</v>
      </c>
      <c r="D3" s="243" t="s">
        <v>1174</v>
      </c>
      <c r="E3" s="243" t="s">
        <v>1175</v>
      </c>
      <c r="F3" s="243" t="s">
        <v>1176</v>
      </c>
      <c r="G3" s="243" t="s">
        <v>1177</v>
      </c>
      <c r="H3" s="243" t="s">
        <v>1178</v>
      </c>
    </row>
    <row r="4" s="239" customFormat="1" ht="25.95" customHeight="1" spans="1:8">
      <c r="A4" s="243" t="s">
        <v>1106</v>
      </c>
      <c r="B4" s="243"/>
      <c r="C4" s="243"/>
      <c r="D4" s="243"/>
      <c r="E4" s="243"/>
      <c r="F4" s="243"/>
      <c r="G4" s="244"/>
      <c r="H4" s="243"/>
    </row>
    <row r="5" ht="25.95" customHeight="1" spans="1:8">
      <c r="A5" s="245"/>
      <c r="B5" s="246"/>
      <c r="C5" s="246"/>
      <c r="D5" s="246"/>
      <c r="E5" s="246"/>
      <c r="F5" s="247"/>
      <c r="G5" s="248"/>
      <c r="H5" s="249"/>
    </row>
    <row r="6" ht="25.95" customHeight="1"/>
    <row r="7" ht="25.95" customHeight="1" spans="1:1">
      <c r="A7" s="250" t="s">
        <v>1323</v>
      </c>
    </row>
    <row r="8" ht="25.95" customHeight="1"/>
    <row r="11" ht="15" customHeight="1"/>
  </sheetData>
  <mergeCells count="1">
    <mergeCell ref="A1:H1"/>
  </mergeCells>
  <printOptions horizontalCentered="1"/>
  <pageMargins left="0.751388888888889" right="0.751388888888889" top="1" bottom="1" header="0.511805555555556" footer="0.511805555555556"/>
  <pageSetup paperSize="9" scale="57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Zeros="0" workbookViewId="0">
      <selection activeCell="K40" sqref="K40"/>
    </sheetView>
  </sheetViews>
  <sheetFormatPr defaultColWidth="6" defaultRowHeight="12.75" customHeight="1"/>
  <cols>
    <col min="1" max="1" width="43.9" style="199" customWidth="1"/>
    <col min="2" max="5" width="12" style="199" customWidth="1"/>
    <col min="6" max="7" width="13.7" style="199" customWidth="1"/>
    <col min="8" max="9" width="12" style="199" customWidth="1"/>
    <col min="10" max="10" width="2.2" style="227" customWidth="1"/>
    <col min="11" max="237" width="6" style="199"/>
    <col min="238" max="238" width="42.2" style="199" customWidth="1"/>
    <col min="239" max="244" width="12" style="199" customWidth="1"/>
    <col min="245" max="245" width="2.2" style="199" customWidth="1"/>
    <col min="246" max="246" width="5.7" style="199" customWidth="1"/>
    <col min="247" max="493" width="6" style="199"/>
    <col min="494" max="494" width="42.2" style="199" customWidth="1"/>
    <col min="495" max="500" width="12" style="199" customWidth="1"/>
    <col min="501" max="501" width="2.2" style="199" customWidth="1"/>
    <col min="502" max="502" width="5.7" style="199" customWidth="1"/>
    <col min="503" max="749" width="6" style="199"/>
    <col min="750" max="750" width="42.2" style="199" customWidth="1"/>
    <col min="751" max="756" width="12" style="199" customWidth="1"/>
    <col min="757" max="757" width="2.2" style="199" customWidth="1"/>
    <col min="758" max="758" width="5.7" style="199" customWidth="1"/>
    <col min="759" max="1005" width="6" style="199"/>
    <col min="1006" max="1006" width="42.2" style="199" customWidth="1"/>
    <col min="1007" max="1012" width="12" style="199" customWidth="1"/>
    <col min="1013" max="1013" width="2.2" style="199" customWidth="1"/>
    <col min="1014" max="1014" width="5.7" style="199" customWidth="1"/>
    <col min="1015" max="1261" width="6" style="199"/>
    <col min="1262" max="1262" width="42.2" style="199" customWidth="1"/>
    <col min="1263" max="1268" width="12" style="199" customWidth="1"/>
    <col min="1269" max="1269" width="2.2" style="199" customWidth="1"/>
    <col min="1270" max="1270" width="5.7" style="199" customWidth="1"/>
    <col min="1271" max="1517" width="6" style="199"/>
    <col min="1518" max="1518" width="42.2" style="199" customWidth="1"/>
    <col min="1519" max="1524" width="12" style="199" customWidth="1"/>
    <col min="1525" max="1525" width="2.2" style="199" customWidth="1"/>
    <col min="1526" max="1526" width="5.7" style="199" customWidth="1"/>
    <col min="1527" max="1773" width="6" style="199"/>
    <col min="1774" max="1774" width="42.2" style="199" customWidth="1"/>
    <col min="1775" max="1780" width="12" style="199" customWidth="1"/>
    <col min="1781" max="1781" width="2.2" style="199" customWidth="1"/>
    <col min="1782" max="1782" width="5.7" style="199" customWidth="1"/>
    <col min="1783" max="2029" width="6" style="199"/>
    <col min="2030" max="2030" width="42.2" style="199" customWidth="1"/>
    <col min="2031" max="2036" width="12" style="199" customWidth="1"/>
    <col min="2037" max="2037" width="2.2" style="199" customWidth="1"/>
    <col min="2038" max="2038" width="5.7" style="199" customWidth="1"/>
    <col min="2039" max="2285" width="6" style="199"/>
    <col min="2286" max="2286" width="42.2" style="199" customWidth="1"/>
    <col min="2287" max="2292" width="12" style="199" customWidth="1"/>
    <col min="2293" max="2293" width="2.2" style="199" customWidth="1"/>
    <col min="2294" max="2294" width="5.7" style="199" customWidth="1"/>
    <col min="2295" max="2541" width="6" style="199"/>
    <col min="2542" max="2542" width="42.2" style="199" customWidth="1"/>
    <col min="2543" max="2548" width="12" style="199" customWidth="1"/>
    <col min="2549" max="2549" width="2.2" style="199" customWidth="1"/>
    <col min="2550" max="2550" width="5.7" style="199" customWidth="1"/>
    <col min="2551" max="2797" width="6" style="199"/>
    <col min="2798" max="2798" width="42.2" style="199" customWidth="1"/>
    <col min="2799" max="2804" width="12" style="199" customWidth="1"/>
    <col min="2805" max="2805" width="2.2" style="199" customWidth="1"/>
    <col min="2806" max="2806" width="5.7" style="199" customWidth="1"/>
    <col min="2807" max="3053" width="6" style="199"/>
    <col min="3054" max="3054" width="42.2" style="199" customWidth="1"/>
    <col min="3055" max="3060" width="12" style="199" customWidth="1"/>
    <col min="3061" max="3061" width="2.2" style="199" customWidth="1"/>
    <col min="3062" max="3062" width="5.7" style="199" customWidth="1"/>
    <col min="3063" max="3309" width="6" style="199"/>
    <col min="3310" max="3310" width="42.2" style="199" customWidth="1"/>
    <col min="3311" max="3316" width="12" style="199" customWidth="1"/>
    <col min="3317" max="3317" width="2.2" style="199" customWidth="1"/>
    <col min="3318" max="3318" width="5.7" style="199" customWidth="1"/>
    <col min="3319" max="3565" width="6" style="199"/>
    <col min="3566" max="3566" width="42.2" style="199" customWidth="1"/>
    <col min="3567" max="3572" width="12" style="199" customWidth="1"/>
    <col min="3573" max="3573" width="2.2" style="199" customWidth="1"/>
    <col min="3574" max="3574" width="5.7" style="199" customWidth="1"/>
    <col min="3575" max="3821" width="6" style="199"/>
    <col min="3822" max="3822" width="42.2" style="199" customWidth="1"/>
    <col min="3823" max="3828" width="12" style="199" customWidth="1"/>
    <col min="3829" max="3829" width="2.2" style="199" customWidth="1"/>
    <col min="3830" max="3830" width="5.7" style="199" customWidth="1"/>
    <col min="3831" max="4077" width="6" style="199"/>
    <col min="4078" max="4078" width="42.2" style="199" customWidth="1"/>
    <col min="4079" max="4084" width="12" style="199" customWidth="1"/>
    <col min="4085" max="4085" width="2.2" style="199" customWidth="1"/>
    <col min="4086" max="4086" width="5.7" style="199" customWidth="1"/>
    <col min="4087" max="4333" width="6" style="199"/>
    <col min="4334" max="4334" width="42.2" style="199" customWidth="1"/>
    <col min="4335" max="4340" width="12" style="199" customWidth="1"/>
    <col min="4341" max="4341" width="2.2" style="199" customWidth="1"/>
    <col min="4342" max="4342" width="5.7" style="199" customWidth="1"/>
    <col min="4343" max="4589" width="6" style="199"/>
    <col min="4590" max="4590" width="42.2" style="199" customWidth="1"/>
    <col min="4591" max="4596" width="12" style="199" customWidth="1"/>
    <col min="4597" max="4597" width="2.2" style="199" customWidth="1"/>
    <col min="4598" max="4598" width="5.7" style="199" customWidth="1"/>
    <col min="4599" max="4845" width="6" style="199"/>
    <col min="4846" max="4846" width="42.2" style="199" customWidth="1"/>
    <col min="4847" max="4852" width="12" style="199" customWidth="1"/>
    <col min="4853" max="4853" width="2.2" style="199" customWidth="1"/>
    <col min="4854" max="4854" width="5.7" style="199" customWidth="1"/>
    <col min="4855" max="5101" width="6" style="199"/>
    <col min="5102" max="5102" width="42.2" style="199" customWidth="1"/>
    <col min="5103" max="5108" width="12" style="199" customWidth="1"/>
    <col min="5109" max="5109" width="2.2" style="199" customWidth="1"/>
    <col min="5110" max="5110" width="5.7" style="199" customWidth="1"/>
    <col min="5111" max="5357" width="6" style="199"/>
    <col min="5358" max="5358" width="42.2" style="199" customWidth="1"/>
    <col min="5359" max="5364" width="12" style="199" customWidth="1"/>
    <col min="5365" max="5365" width="2.2" style="199" customWidth="1"/>
    <col min="5366" max="5366" width="5.7" style="199" customWidth="1"/>
    <col min="5367" max="5613" width="6" style="199"/>
    <col min="5614" max="5614" width="42.2" style="199" customWidth="1"/>
    <col min="5615" max="5620" width="12" style="199" customWidth="1"/>
    <col min="5621" max="5621" width="2.2" style="199" customWidth="1"/>
    <col min="5622" max="5622" width="5.7" style="199" customWidth="1"/>
    <col min="5623" max="5869" width="6" style="199"/>
    <col min="5870" max="5870" width="42.2" style="199" customWidth="1"/>
    <col min="5871" max="5876" width="12" style="199" customWidth="1"/>
    <col min="5877" max="5877" width="2.2" style="199" customWidth="1"/>
    <col min="5878" max="5878" width="5.7" style="199" customWidth="1"/>
    <col min="5879" max="6125" width="6" style="199"/>
    <col min="6126" max="6126" width="42.2" style="199" customWidth="1"/>
    <col min="6127" max="6132" width="12" style="199" customWidth="1"/>
    <col min="6133" max="6133" width="2.2" style="199" customWidth="1"/>
    <col min="6134" max="6134" width="5.7" style="199" customWidth="1"/>
    <col min="6135" max="6381" width="6" style="199"/>
    <col min="6382" max="6382" width="42.2" style="199" customWidth="1"/>
    <col min="6383" max="6388" width="12" style="199" customWidth="1"/>
    <col min="6389" max="6389" width="2.2" style="199" customWidth="1"/>
    <col min="6390" max="6390" width="5.7" style="199" customWidth="1"/>
    <col min="6391" max="6637" width="6" style="199"/>
    <col min="6638" max="6638" width="42.2" style="199" customWidth="1"/>
    <col min="6639" max="6644" width="12" style="199" customWidth="1"/>
    <col min="6645" max="6645" width="2.2" style="199" customWidth="1"/>
    <col min="6646" max="6646" width="5.7" style="199" customWidth="1"/>
    <col min="6647" max="6893" width="6" style="199"/>
    <col min="6894" max="6894" width="42.2" style="199" customWidth="1"/>
    <col min="6895" max="6900" width="12" style="199" customWidth="1"/>
    <col min="6901" max="6901" width="2.2" style="199" customWidth="1"/>
    <col min="6902" max="6902" width="5.7" style="199" customWidth="1"/>
    <col min="6903" max="7149" width="6" style="199"/>
    <col min="7150" max="7150" width="42.2" style="199" customWidth="1"/>
    <col min="7151" max="7156" width="12" style="199" customWidth="1"/>
    <col min="7157" max="7157" width="2.2" style="199" customWidth="1"/>
    <col min="7158" max="7158" width="5.7" style="199" customWidth="1"/>
    <col min="7159" max="7405" width="6" style="199"/>
    <col min="7406" max="7406" width="42.2" style="199" customWidth="1"/>
    <col min="7407" max="7412" width="12" style="199" customWidth="1"/>
    <col min="7413" max="7413" width="2.2" style="199" customWidth="1"/>
    <col min="7414" max="7414" width="5.7" style="199" customWidth="1"/>
    <col min="7415" max="7661" width="6" style="199"/>
    <col min="7662" max="7662" width="42.2" style="199" customWidth="1"/>
    <col min="7663" max="7668" width="12" style="199" customWidth="1"/>
    <col min="7669" max="7669" width="2.2" style="199" customWidth="1"/>
    <col min="7670" max="7670" width="5.7" style="199" customWidth="1"/>
    <col min="7671" max="7917" width="6" style="199"/>
    <col min="7918" max="7918" width="42.2" style="199" customWidth="1"/>
    <col min="7919" max="7924" width="12" style="199" customWidth="1"/>
    <col min="7925" max="7925" width="2.2" style="199" customWidth="1"/>
    <col min="7926" max="7926" width="5.7" style="199" customWidth="1"/>
    <col min="7927" max="8173" width="6" style="199"/>
    <col min="8174" max="8174" width="42.2" style="199" customWidth="1"/>
    <col min="8175" max="8180" width="12" style="199" customWidth="1"/>
    <col min="8181" max="8181" width="2.2" style="199" customWidth="1"/>
    <col min="8182" max="8182" width="5.7" style="199" customWidth="1"/>
    <col min="8183" max="8429" width="6" style="199"/>
    <col min="8430" max="8430" width="42.2" style="199" customWidth="1"/>
    <col min="8431" max="8436" width="12" style="199" customWidth="1"/>
    <col min="8437" max="8437" width="2.2" style="199" customWidth="1"/>
    <col min="8438" max="8438" width="5.7" style="199" customWidth="1"/>
    <col min="8439" max="8685" width="6" style="199"/>
    <col min="8686" max="8686" width="42.2" style="199" customWidth="1"/>
    <col min="8687" max="8692" width="12" style="199" customWidth="1"/>
    <col min="8693" max="8693" width="2.2" style="199" customWidth="1"/>
    <col min="8694" max="8694" width="5.7" style="199" customWidth="1"/>
    <col min="8695" max="8941" width="6" style="199"/>
    <col min="8942" max="8942" width="42.2" style="199" customWidth="1"/>
    <col min="8943" max="8948" width="12" style="199" customWidth="1"/>
    <col min="8949" max="8949" width="2.2" style="199" customWidth="1"/>
    <col min="8950" max="8950" width="5.7" style="199" customWidth="1"/>
    <col min="8951" max="9197" width="6" style="199"/>
    <col min="9198" max="9198" width="42.2" style="199" customWidth="1"/>
    <col min="9199" max="9204" width="12" style="199" customWidth="1"/>
    <col min="9205" max="9205" width="2.2" style="199" customWidth="1"/>
    <col min="9206" max="9206" width="5.7" style="199" customWidth="1"/>
    <col min="9207" max="9453" width="6" style="199"/>
    <col min="9454" max="9454" width="42.2" style="199" customWidth="1"/>
    <col min="9455" max="9460" width="12" style="199" customWidth="1"/>
    <col min="9461" max="9461" width="2.2" style="199" customWidth="1"/>
    <col min="9462" max="9462" width="5.7" style="199" customWidth="1"/>
    <col min="9463" max="9709" width="6" style="199"/>
    <col min="9710" max="9710" width="42.2" style="199" customWidth="1"/>
    <col min="9711" max="9716" width="12" style="199" customWidth="1"/>
    <col min="9717" max="9717" width="2.2" style="199" customWidth="1"/>
    <col min="9718" max="9718" width="5.7" style="199" customWidth="1"/>
    <col min="9719" max="9965" width="6" style="199"/>
    <col min="9966" max="9966" width="42.2" style="199" customWidth="1"/>
    <col min="9967" max="9972" width="12" style="199" customWidth="1"/>
    <col min="9973" max="9973" width="2.2" style="199" customWidth="1"/>
    <col min="9974" max="9974" width="5.7" style="199" customWidth="1"/>
    <col min="9975" max="10221" width="6" style="199"/>
    <col min="10222" max="10222" width="42.2" style="199" customWidth="1"/>
    <col min="10223" max="10228" width="12" style="199" customWidth="1"/>
    <col min="10229" max="10229" width="2.2" style="199" customWidth="1"/>
    <col min="10230" max="10230" width="5.7" style="199" customWidth="1"/>
    <col min="10231" max="10477" width="6" style="199"/>
    <col min="10478" max="10478" width="42.2" style="199" customWidth="1"/>
    <col min="10479" max="10484" width="12" style="199" customWidth="1"/>
    <col min="10485" max="10485" width="2.2" style="199" customWidth="1"/>
    <col min="10486" max="10486" width="5.7" style="199" customWidth="1"/>
    <col min="10487" max="10733" width="6" style="199"/>
    <col min="10734" max="10734" width="42.2" style="199" customWidth="1"/>
    <col min="10735" max="10740" width="12" style="199" customWidth="1"/>
    <col min="10741" max="10741" width="2.2" style="199" customWidth="1"/>
    <col min="10742" max="10742" width="5.7" style="199" customWidth="1"/>
    <col min="10743" max="10989" width="6" style="199"/>
    <col min="10990" max="10990" width="42.2" style="199" customWidth="1"/>
    <col min="10991" max="10996" width="12" style="199" customWidth="1"/>
    <col min="10997" max="10997" width="2.2" style="199" customWidth="1"/>
    <col min="10998" max="10998" width="5.7" style="199" customWidth="1"/>
    <col min="10999" max="11245" width="6" style="199"/>
    <col min="11246" max="11246" width="42.2" style="199" customWidth="1"/>
    <col min="11247" max="11252" width="12" style="199" customWidth="1"/>
    <col min="11253" max="11253" width="2.2" style="199" customWidth="1"/>
    <col min="11254" max="11254" width="5.7" style="199" customWidth="1"/>
    <col min="11255" max="11501" width="6" style="199"/>
    <col min="11502" max="11502" width="42.2" style="199" customWidth="1"/>
    <col min="11503" max="11508" width="12" style="199" customWidth="1"/>
    <col min="11509" max="11509" width="2.2" style="199" customWidth="1"/>
    <col min="11510" max="11510" width="5.7" style="199" customWidth="1"/>
    <col min="11511" max="11757" width="6" style="199"/>
    <col min="11758" max="11758" width="42.2" style="199" customWidth="1"/>
    <col min="11759" max="11764" width="12" style="199" customWidth="1"/>
    <col min="11765" max="11765" width="2.2" style="199" customWidth="1"/>
    <col min="11766" max="11766" width="5.7" style="199" customWidth="1"/>
    <col min="11767" max="12013" width="6" style="199"/>
    <col min="12014" max="12014" width="42.2" style="199" customWidth="1"/>
    <col min="12015" max="12020" width="12" style="199" customWidth="1"/>
    <col min="12021" max="12021" width="2.2" style="199" customWidth="1"/>
    <col min="12022" max="12022" width="5.7" style="199" customWidth="1"/>
    <col min="12023" max="12269" width="6" style="199"/>
    <col min="12270" max="12270" width="42.2" style="199" customWidth="1"/>
    <col min="12271" max="12276" width="12" style="199" customWidth="1"/>
    <col min="12277" max="12277" width="2.2" style="199" customWidth="1"/>
    <col min="12278" max="12278" width="5.7" style="199" customWidth="1"/>
    <col min="12279" max="12525" width="6" style="199"/>
    <col min="12526" max="12526" width="42.2" style="199" customWidth="1"/>
    <col min="12527" max="12532" width="12" style="199" customWidth="1"/>
    <col min="12533" max="12533" width="2.2" style="199" customWidth="1"/>
    <col min="12534" max="12534" width="5.7" style="199" customWidth="1"/>
    <col min="12535" max="12781" width="6" style="199"/>
    <col min="12782" max="12782" width="42.2" style="199" customWidth="1"/>
    <col min="12783" max="12788" width="12" style="199" customWidth="1"/>
    <col min="12789" max="12789" width="2.2" style="199" customWidth="1"/>
    <col min="12790" max="12790" width="5.7" style="199" customWidth="1"/>
    <col min="12791" max="13037" width="6" style="199"/>
    <col min="13038" max="13038" width="42.2" style="199" customWidth="1"/>
    <col min="13039" max="13044" width="12" style="199" customWidth="1"/>
    <col min="13045" max="13045" width="2.2" style="199" customWidth="1"/>
    <col min="13046" max="13046" width="5.7" style="199" customWidth="1"/>
    <col min="13047" max="13293" width="6" style="199"/>
    <col min="13294" max="13294" width="42.2" style="199" customWidth="1"/>
    <col min="13295" max="13300" width="12" style="199" customWidth="1"/>
    <col min="13301" max="13301" width="2.2" style="199" customWidth="1"/>
    <col min="13302" max="13302" width="5.7" style="199" customWidth="1"/>
    <col min="13303" max="13549" width="6" style="199"/>
    <col min="13550" max="13550" width="42.2" style="199" customWidth="1"/>
    <col min="13551" max="13556" width="12" style="199" customWidth="1"/>
    <col min="13557" max="13557" width="2.2" style="199" customWidth="1"/>
    <col min="13558" max="13558" width="5.7" style="199" customWidth="1"/>
    <col min="13559" max="13805" width="6" style="199"/>
    <col min="13806" max="13806" width="42.2" style="199" customWidth="1"/>
    <col min="13807" max="13812" width="12" style="199" customWidth="1"/>
    <col min="13813" max="13813" width="2.2" style="199" customWidth="1"/>
    <col min="13814" max="13814" width="5.7" style="199" customWidth="1"/>
    <col min="13815" max="14061" width="6" style="199"/>
    <col min="14062" max="14062" width="42.2" style="199" customWidth="1"/>
    <col min="14063" max="14068" width="12" style="199" customWidth="1"/>
    <col min="14069" max="14069" width="2.2" style="199" customWidth="1"/>
    <col min="14070" max="14070" width="5.7" style="199" customWidth="1"/>
    <col min="14071" max="14317" width="6" style="199"/>
    <col min="14318" max="14318" width="42.2" style="199" customWidth="1"/>
    <col min="14319" max="14324" width="12" style="199" customWidth="1"/>
    <col min="14325" max="14325" width="2.2" style="199" customWidth="1"/>
    <col min="14326" max="14326" width="5.7" style="199" customWidth="1"/>
    <col min="14327" max="14573" width="6" style="199"/>
    <col min="14574" max="14574" width="42.2" style="199" customWidth="1"/>
    <col min="14575" max="14580" width="12" style="199" customWidth="1"/>
    <col min="14581" max="14581" width="2.2" style="199" customWidth="1"/>
    <col min="14582" max="14582" width="5.7" style="199" customWidth="1"/>
    <col min="14583" max="14829" width="6" style="199"/>
    <col min="14830" max="14830" width="42.2" style="199" customWidth="1"/>
    <col min="14831" max="14836" width="12" style="199" customWidth="1"/>
    <col min="14837" max="14837" width="2.2" style="199" customWidth="1"/>
    <col min="14838" max="14838" width="5.7" style="199" customWidth="1"/>
    <col min="14839" max="15085" width="6" style="199"/>
    <col min="15086" max="15086" width="42.2" style="199" customWidth="1"/>
    <col min="15087" max="15092" width="12" style="199" customWidth="1"/>
    <col min="15093" max="15093" width="2.2" style="199" customWidth="1"/>
    <col min="15094" max="15094" width="5.7" style="199" customWidth="1"/>
    <col min="15095" max="15341" width="6" style="199"/>
    <col min="15342" max="15342" width="42.2" style="199" customWidth="1"/>
    <col min="15343" max="15348" width="12" style="199" customWidth="1"/>
    <col min="15349" max="15349" width="2.2" style="199" customWidth="1"/>
    <col min="15350" max="15350" width="5.7" style="199" customWidth="1"/>
    <col min="15351" max="15597" width="6" style="199"/>
    <col min="15598" max="15598" width="42.2" style="199" customWidth="1"/>
    <col min="15599" max="15604" width="12" style="199" customWidth="1"/>
    <col min="15605" max="15605" width="2.2" style="199" customWidth="1"/>
    <col min="15606" max="15606" width="5.7" style="199" customWidth="1"/>
    <col min="15607" max="15853" width="6" style="199"/>
    <col min="15854" max="15854" width="42.2" style="199" customWidth="1"/>
    <col min="15855" max="15860" width="12" style="199" customWidth="1"/>
    <col min="15861" max="15861" width="2.2" style="199" customWidth="1"/>
    <col min="15862" max="15862" width="5.7" style="199" customWidth="1"/>
    <col min="15863" max="16109" width="6" style="199"/>
    <col min="16110" max="16110" width="42.2" style="199" customWidth="1"/>
    <col min="16111" max="16116" width="12" style="199" customWidth="1"/>
    <col min="16117" max="16117" width="2.2" style="199" customWidth="1"/>
    <col min="16118" max="16118" width="5.7" style="199" customWidth="1"/>
    <col min="16119" max="16384" width="6" style="199"/>
  </cols>
  <sheetData>
    <row r="1" s="211" customFormat="1" ht="31.5" customHeight="1" spans="1:10">
      <c r="A1" s="200" t="s">
        <v>1324</v>
      </c>
      <c r="B1" s="200"/>
      <c r="C1" s="200"/>
      <c r="D1" s="200"/>
      <c r="E1" s="200"/>
      <c r="F1" s="200"/>
      <c r="G1" s="200"/>
      <c r="H1" s="200"/>
      <c r="I1" s="200"/>
      <c r="J1" s="236"/>
    </row>
    <row r="2" s="198" customFormat="1" ht="19.05" customHeight="1" spans="8:10">
      <c r="H2" s="212" t="s">
        <v>1</v>
      </c>
      <c r="I2" s="212"/>
      <c r="J2" s="237"/>
    </row>
    <row r="3" s="198" customFormat="1" ht="31.95" customHeight="1" spans="1:10">
      <c r="A3" s="203" t="s">
        <v>2</v>
      </c>
      <c r="B3" s="203" t="s">
        <v>3</v>
      </c>
      <c r="C3" s="203" t="s">
        <v>4</v>
      </c>
      <c r="D3" s="203" t="s">
        <v>5</v>
      </c>
      <c r="E3" s="203" t="s">
        <v>6</v>
      </c>
      <c r="F3" s="203" t="s">
        <v>7</v>
      </c>
      <c r="G3" s="203" t="s">
        <v>8</v>
      </c>
      <c r="H3" s="203" t="s">
        <v>1325</v>
      </c>
      <c r="I3" s="203"/>
      <c r="J3" s="237"/>
    </row>
    <row r="4" s="198" customFormat="1" ht="18" customHeight="1" spans="1:10">
      <c r="A4" s="203"/>
      <c r="B4" s="203"/>
      <c r="C4" s="203"/>
      <c r="D4" s="203"/>
      <c r="E4" s="203"/>
      <c r="F4" s="203"/>
      <c r="G4" s="203"/>
      <c r="H4" s="205" t="s">
        <v>10</v>
      </c>
      <c r="I4" s="205" t="s">
        <v>11</v>
      </c>
      <c r="J4" s="237"/>
    </row>
    <row r="5" s="225" customFormat="1" ht="21" customHeight="1" spans="1:10">
      <c r="A5" s="228" t="s">
        <v>1326</v>
      </c>
      <c r="B5" s="229">
        <f>B6+B20+B24+B28+B32</f>
        <v>1940</v>
      </c>
      <c r="C5" s="229">
        <f>C6+C20+C24+C28+C32</f>
        <v>940</v>
      </c>
      <c r="D5" s="229">
        <f>D6+D20+D24+D28+D32</f>
        <v>187</v>
      </c>
      <c r="E5" s="229">
        <f>E6+E20+E24+E28+E32</f>
        <v>187.15849</v>
      </c>
      <c r="F5" s="230">
        <f>E5/C5*100</f>
        <v>19.9104776595745</v>
      </c>
      <c r="G5" s="230">
        <f>E5/D5*100</f>
        <v>100.084754010695</v>
      </c>
      <c r="H5" s="229">
        <f>E5-B5</f>
        <v>-1752.84151</v>
      </c>
      <c r="I5" s="230">
        <f>H5/B5*100</f>
        <v>-90.3526551546392</v>
      </c>
      <c r="J5" s="238"/>
    </row>
    <row r="6" s="225" customFormat="1" ht="21" customHeight="1" spans="1:10">
      <c r="A6" s="231" t="s">
        <v>1327</v>
      </c>
      <c r="B6" s="217"/>
      <c r="C6" s="217">
        <v>140</v>
      </c>
      <c r="D6" s="217">
        <v>131</v>
      </c>
      <c r="E6" s="217">
        <f>SUM(E7:E19)</f>
        <v>131.15849</v>
      </c>
      <c r="F6" s="230">
        <f>E6/C6*100</f>
        <v>93.6846357142857</v>
      </c>
      <c r="G6" s="230">
        <f>E6/D6*100</f>
        <v>100.120984732824</v>
      </c>
      <c r="H6" s="229">
        <f>E6-B6</f>
        <v>131.15849</v>
      </c>
      <c r="I6" s="230"/>
      <c r="J6" s="238"/>
    </row>
    <row r="7" s="225" customFormat="1" ht="18" hidden="1" customHeight="1" spans="1:10">
      <c r="A7" s="231" t="s">
        <v>1328</v>
      </c>
      <c r="B7" s="217"/>
      <c r="C7" s="217"/>
      <c r="D7" s="217"/>
      <c r="E7" s="217"/>
      <c r="F7" s="230" t="e">
        <f>E7/C7*100</f>
        <v>#DIV/0!</v>
      </c>
      <c r="G7" s="230" t="e">
        <f>E7/D7*100</f>
        <v>#DIV/0!</v>
      </c>
      <c r="H7" s="229">
        <f>E7-B7</f>
        <v>0</v>
      </c>
      <c r="I7" s="230"/>
      <c r="J7" s="223"/>
    </row>
    <row r="8" s="225" customFormat="1" ht="21" customHeight="1" spans="1:10">
      <c r="A8" s="231" t="s">
        <v>1329</v>
      </c>
      <c r="B8" s="217"/>
      <c r="C8" s="217"/>
      <c r="D8" s="217"/>
      <c r="E8" s="217"/>
      <c r="F8" s="230"/>
      <c r="G8" s="230"/>
      <c r="H8" s="229"/>
      <c r="I8" s="230"/>
      <c r="J8" s="223"/>
    </row>
    <row r="9" s="225" customFormat="1" ht="18" hidden="1" customHeight="1" spans="1:10">
      <c r="A9" s="231" t="s">
        <v>1330</v>
      </c>
      <c r="B9" s="217"/>
      <c r="C9" s="217"/>
      <c r="D9" s="217"/>
      <c r="E9" s="217"/>
      <c r="F9" s="230"/>
      <c r="G9" s="230"/>
      <c r="H9" s="229"/>
      <c r="I9" s="230"/>
      <c r="J9" s="223"/>
    </row>
    <row r="10" s="225" customFormat="1" ht="18" hidden="1" customHeight="1" spans="1:10">
      <c r="A10" s="231" t="s">
        <v>1331</v>
      </c>
      <c r="B10" s="217"/>
      <c r="C10" s="217"/>
      <c r="D10" s="217"/>
      <c r="E10" s="217">
        <v>0.031508</v>
      </c>
      <c r="F10" s="230"/>
      <c r="G10" s="230"/>
      <c r="H10" s="229"/>
      <c r="I10" s="230"/>
      <c r="J10" s="223"/>
    </row>
    <row r="11" s="225" customFormat="1" ht="21" customHeight="1" spans="1:10">
      <c r="A11" s="231" t="s">
        <v>1332</v>
      </c>
      <c r="B11" s="217"/>
      <c r="C11" s="217"/>
      <c r="D11" s="217"/>
      <c r="E11" s="217"/>
      <c r="F11" s="230"/>
      <c r="G11" s="230"/>
      <c r="H11" s="229"/>
      <c r="I11" s="230"/>
      <c r="J11" s="223"/>
    </row>
    <row r="12" s="226" customFormat="1" ht="18" hidden="1" customHeight="1" spans="1:9">
      <c r="A12" s="231" t="s">
        <v>1333</v>
      </c>
      <c r="B12" s="217"/>
      <c r="C12" s="217"/>
      <c r="D12" s="217"/>
      <c r="E12" s="217">
        <v>0.126982</v>
      </c>
      <c r="F12" s="230"/>
      <c r="G12" s="230"/>
      <c r="H12" s="229"/>
      <c r="I12" s="230"/>
    </row>
    <row r="13" s="226" customFormat="1" ht="18" hidden="1" customHeight="1" spans="1:10">
      <c r="A13" s="231" t="s">
        <v>1334</v>
      </c>
      <c r="B13" s="217"/>
      <c r="C13" s="217"/>
      <c r="D13" s="217"/>
      <c r="E13" s="217"/>
      <c r="F13" s="230"/>
      <c r="G13" s="230"/>
      <c r="H13" s="229"/>
      <c r="I13" s="230"/>
      <c r="J13" s="223"/>
    </row>
    <row r="14" s="226" customFormat="1" ht="21" customHeight="1" spans="1:10">
      <c r="A14" s="231" t="s">
        <v>1335</v>
      </c>
      <c r="B14" s="217"/>
      <c r="C14" s="217"/>
      <c r="D14" s="217"/>
      <c r="E14" s="217"/>
      <c r="F14" s="230"/>
      <c r="G14" s="230"/>
      <c r="H14" s="229"/>
      <c r="I14" s="230"/>
      <c r="J14" s="223"/>
    </row>
    <row r="15" s="226" customFormat="1" ht="18" hidden="1" customHeight="1" spans="1:10">
      <c r="A15" s="231" t="s">
        <v>1332</v>
      </c>
      <c r="B15" s="217"/>
      <c r="C15" s="217"/>
      <c r="D15" s="217"/>
      <c r="E15" s="217"/>
      <c r="F15" s="230"/>
      <c r="G15" s="230"/>
      <c r="H15" s="229"/>
      <c r="I15" s="230"/>
      <c r="J15" s="223"/>
    </row>
    <row r="16" s="226" customFormat="1" ht="18" hidden="1" customHeight="1" spans="1:10">
      <c r="A16" s="231" t="s">
        <v>1336</v>
      </c>
      <c r="B16" s="217"/>
      <c r="C16" s="217"/>
      <c r="D16" s="217"/>
      <c r="E16" s="217"/>
      <c r="F16" s="230"/>
      <c r="G16" s="230"/>
      <c r="H16" s="229"/>
      <c r="I16" s="230"/>
      <c r="J16" s="223"/>
    </row>
    <row r="17" s="226" customFormat="1" ht="21" customHeight="1" spans="1:10">
      <c r="A17" s="231" t="s">
        <v>1337</v>
      </c>
      <c r="B17" s="217"/>
      <c r="C17" s="217"/>
      <c r="D17" s="217"/>
      <c r="E17" s="217"/>
      <c r="F17" s="230"/>
      <c r="G17" s="230"/>
      <c r="H17" s="229"/>
      <c r="I17" s="230"/>
      <c r="J17" s="223"/>
    </row>
    <row r="18" s="225" customFormat="1" ht="18" hidden="1" customHeight="1" spans="1:10">
      <c r="A18" s="231" t="s">
        <v>1338</v>
      </c>
      <c r="B18" s="217"/>
      <c r="C18" s="217"/>
      <c r="D18" s="217"/>
      <c r="E18" s="217"/>
      <c r="F18" s="230" t="e">
        <f>E18/C18*100</f>
        <v>#DIV/0!</v>
      </c>
      <c r="G18" s="230" t="e">
        <f>E18/D18*100</f>
        <v>#DIV/0!</v>
      </c>
      <c r="H18" s="229">
        <f>E18-B18</f>
        <v>0</v>
      </c>
      <c r="I18" s="230"/>
      <c r="J18" s="223"/>
    </row>
    <row r="19" s="226" customFormat="1" ht="21" customHeight="1" spans="1:10">
      <c r="A19" s="231" t="s">
        <v>1339</v>
      </c>
      <c r="B19" s="217"/>
      <c r="C19" s="217">
        <v>140</v>
      </c>
      <c r="D19" s="217">
        <v>131</v>
      </c>
      <c r="E19" s="217">
        <v>131</v>
      </c>
      <c r="F19" s="230">
        <f>E19/C19*100</f>
        <v>93.5714285714286</v>
      </c>
      <c r="G19" s="230">
        <f>E19/D19*100</f>
        <v>100</v>
      </c>
      <c r="H19" s="229">
        <f>E19-B19</f>
        <v>131</v>
      </c>
      <c r="I19" s="230"/>
      <c r="J19" s="238"/>
    </row>
    <row r="20" s="226" customFormat="1" ht="21" customHeight="1" spans="1:10">
      <c r="A20" s="231" t="s">
        <v>1340</v>
      </c>
      <c r="B20" s="217"/>
      <c r="C20" s="217"/>
      <c r="D20" s="217"/>
      <c r="E20" s="217">
        <f>SUM(E21:E23)</f>
        <v>0</v>
      </c>
      <c r="F20" s="230"/>
      <c r="G20" s="230"/>
      <c r="H20" s="229"/>
      <c r="I20" s="230"/>
      <c r="J20" s="238"/>
    </row>
    <row r="21" s="226" customFormat="1" ht="18" hidden="1" customHeight="1" spans="1:10">
      <c r="A21" s="232" t="s">
        <v>1341</v>
      </c>
      <c r="B21" s="217"/>
      <c r="C21" s="217"/>
      <c r="D21" s="217"/>
      <c r="E21" s="217"/>
      <c r="F21" s="230"/>
      <c r="G21" s="230"/>
      <c r="H21" s="229"/>
      <c r="I21" s="230"/>
      <c r="J21" s="238"/>
    </row>
    <row r="22" s="226" customFormat="1" ht="18" hidden="1" customHeight="1" spans="1:10">
      <c r="A22" s="232" t="s">
        <v>1342</v>
      </c>
      <c r="B22" s="217"/>
      <c r="C22" s="217"/>
      <c r="D22" s="217"/>
      <c r="E22" s="217"/>
      <c r="F22" s="230"/>
      <c r="G22" s="230"/>
      <c r="H22" s="229"/>
      <c r="I22" s="230"/>
      <c r="J22" s="238"/>
    </row>
    <row r="23" s="226" customFormat="1" ht="21" customHeight="1" spans="1:10">
      <c r="A23" s="232" t="s">
        <v>1343</v>
      </c>
      <c r="B23" s="217"/>
      <c r="C23" s="233"/>
      <c r="D23" s="233"/>
      <c r="E23" s="217"/>
      <c r="F23" s="230"/>
      <c r="G23" s="230"/>
      <c r="H23" s="229"/>
      <c r="I23" s="230"/>
      <c r="J23" s="238"/>
    </row>
    <row r="24" s="226" customFormat="1" ht="21" customHeight="1" spans="1:10">
      <c r="A24" s="231" t="s">
        <v>1344</v>
      </c>
      <c r="B24" s="217"/>
      <c r="C24" s="217"/>
      <c r="D24" s="217"/>
      <c r="E24" s="217">
        <f>SUM(E25:E27)</f>
        <v>0</v>
      </c>
      <c r="F24" s="230"/>
      <c r="G24" s="230"/>
      <c r="H24" s="229"/>
      <c r="I24" s="230"/>
      <c r="J24" s="238"/>
    </row>
    <row r="25" ht="21" customHeight="1" spans="1:10">
      <c r="A25" s="231" t="s">
        <v>1345</v>
      </c>
      <c r="B25" s="217"/>
      <c r="C25" s="217"/>
      <c r="D25" s="217"/>
      <c r="E25" s="217"/>
      <c r="F25" s="230"/>
      <c r="G25" s="230"/>
      <c r="H25" s="229"/>
      <c r="I25" s="230"/>
      <c r="J25" s="238"/>
    </row>
    <row r="26" ht="21" customHeight="1" spans="1:9">
      <c r="A26" s="231" t="s">
        <v>1346</v>
      </c>
      <c r="B26" s="217"/>
      <c r="C26" s="217"/>
      <c r="D26" s="217"/>
      <c r="E26" s="217"/>
      <c r="F26" s="230"/>
      <c r="G26" s="230"/>
      <c r="H26" s="229"/>
      <c r="I26" s="230"/>
    </row>
    <row r="27" ht="21" customHeight="1" spans="1:10">
      <c r="A27" s="231" t="s">
        <v>1347</v>
      </c>
      <c r="B27" s="217"/>
      <c r="C27" s="217"/>
      <c r="D27" s="217"/>
      <c r="E27" s="217"/>
      <c r="F27" s="230"/>
      <c r="G27" s="230"/>
      <c r="H27" s="229"/>
      <c r="I27" s="230"/>
      <c r="J27" s="238"/>
    </row>
    <row r="28" ht="21" customHeight="1" spans="1:9">
      <c r="A28" s="231" t="s">
        <v>1348</v>
      </c>
      <c r="B28" s="217"/>
      <c r="C28" s="217"/>
      <c r="D28" s="217"/>
      <c r="E28" s="217"/>
      <c r="F28" s="230"/>
      <c r="G28" s="230"/>
      <c r="H28" s="229"/>
      <c r="I28" s="230"/>
    </row>
    <row r="29" ht="18" hidden="1" customHeight="1" spans="1:9">
      <c r="A29" s="234" t="s">
        <v>1349</v>
      </c>
      <c r="B29" s="217"/>
      <c r="C29" s="217"/>
      <c r="D29" s="217"/>
      <c r="E29" s="217"/>
      <c r="F29" s="230" t="e">
        <f>E29/C29*100</f>
        <v>#DIV/0!</v>
      </c>
      <c r="G29" s="230" t="e">
        <f>E29/D29*100</f>
        <v>#DIV/0!</v>
      </c>
      <c r="H29" s="229">
        <f t="shared" ref="H29:H36" si="0">E29-B29</f>
        <v>0</v>
      </c>
      <c r="I29" s="230" t="e">
        <f>H29/B29*100</f>
        <v>#DIV/0!</v>
      </c>
    </row>
    <row r="30" ht="18" hidden="1" customHeight="1" spans="1:9">
      <c r="A30" s="234" t="s">
        <v>1350</v>
      </c>
      <c r="B30" s="217"/>
      <c r="C30" s="217"/>
      <c r="D30" s="217"/>
      <c r="E30" s="217"/>
      <c r="F30" s="230" t="e">
        <f>E30/C30*100</f>
        <v>#DIV/0!</v>
      </c>
      <c r="G30" s="230" t="e">
        <f>E30/D30*100</f>
        <v>#DIV/0!</v>
      </c>
      <c r="H30" s="229">
        <f t="shared" si="0"/>
        <v>0</v>
      </c>
      <c r="I30" s="230" t="e">
        <f>H30/B30*100</f>
        <v>#DIV/0!</v>
      </c>
    </row>
    <row r="31" ht="18" hidden="1" customHeight="1" spans="1:9">
      <c r="A31" s="234" t="s">
        <v>1351</v>
      </c>
      <c r="B31" s="217"/>
      <c r="C31" s="217"/>
      <c r="D31" s="217"/>
      <c r="E31" s="217"/>
      <c r="F31" s="230" t="e">
        <f>E31/C31*100</f>
        <v>#DIV/0!</v>
      </c>
      <c r="G31" s="230" t="e">
        <f>E31/D31*100</f>
        <v>#DIV/0!</v>
      </c>
      <c r="H31" s="229">
        <f t="shared" si="0"/>
        <v>0</v>
      </c>
      <c r="I31" s="230" t="e">
        <f>H31/B31*100</f>
        <v>#DIV/0!</v>
      </c>
    </row>
    <row r="32" ht="21" customHeight="1" spans="1:9">
      <c r="A32" s="231" t="s">
        <v>1352</v>
      </c>
      <c r="B32" s="217">
        <v>1940</v>
      </c>
      <c r="C32" s="217">
        <v>800</v>
      </c>
      <c r="D32" s="217">
        <v>56</v>
      </c>
      <c r="E32" s="217">
        <v>56</v>
      </c>
      <c r="F32" s="230">
        <f>E32/C32*100</f>
        <v>7</v>
      </c>
      <c r="G32" s="230">
        <f>E32/D32*100</f>
        <v>100</v>
      </c>
      <c r="H32" s="229">
        <f t="shared" si="0"/>
        <v>-1884</v>
      </c>
      <c r="I32" s="230">
        <f>H32/B32*100</f>
        <v>-97.1134020618557</v>
      </c>
    </row>
    <row r="33" ht="15" customHeight="1" spans="1:9">
      <c r="A33" s="231"/>
      <c r="B33" s="217"/>
      <c r="C33" s="217"/>
      <c r="D33" s="217"/>
      <c r="E33" s="217"/>
      <c r="F33" s="230"/>
      <c r="G33" s="230"/>
      <c r="H33" s="229">
        <f t="shared" si="0"/>
        <v>0</v>
      </c>
      <c r="I33" s="230"/>
    </row>
    <row r="34" ht="21" customHeight="1" spans="1:10">
      <c r="A34" s="231" t="s">
        <v>1198</v>
      </c>
      <c r="B34" s="217"/>
      <c r="C34" s="217"/>
      <c r="D34" s="217"/>
      <c r="E34" s="217">
        <v>161</v>
      </c>
      <c r="F34" s="230"/>
      <c r="G34" s="230"/>
      <c r="H34" s="229">
        <f t="shared" si="0"/>
        <v>161</v>
      </c>
      <c r="I34" s="230"/>
      <c r="J34" s="238"/>
    </row>
    <row r="35" ht="21" customHeight="1" spans="1:10">
      <c r="A35" s="235" t="s">
        <v>1199</v>
      </c>
      <c r="B35" s="217"/>
      <c r="C35" s="217"/>
      <c r="D35" s="217"/>
      <c r="E35" s="217">
        <v>504</v>
      </c>
      <c r="F35" s="230"/>
      <c r="G35" s="230"/>
      <c r="H35" s="229">
        <f t="shared" si="0"/>
        <v>504</v>
      </c>
      <c r="I35" s="230"/>
      <c r="J35" s="238"/>
    </row>
    <row r="36" ht="21" customHeight="1" spans="1:10">
      <c r="A36" s="206" t="s">
        <v>1091</v>
      </c>
      <c r="B36" s="207">
        <f>B5+B34+B35</f>
        <v>1940</v>
      </c>
      <c r="C36" s="207">
        <f>C5+C34+C35</f>
        <v>940</v>
      </c>
      <c r="D36" s="207">
        <f>D5+D34+D35</f>
        <v>187</v>
      </c>
      <c r="E36" s="207">
        <f>E5+E34+E35</f>
        <v>852.15849</v>
      </c>
      <c r="F36" s="230">
        <f>E36/C36*100</f>
        <v>90.6551585106383</v>
      </c>
      <c r="G36" s="230">
        <f>E36/D36*100</f>
        <v>455.699727272727</v>
      </c>
      <c r="H36" s="229">
        <f t="shared" si="0"/>
        <v>-1087.84151</v>
      </c>
      <c r="I36" s="230">
        <f>H36/B36*100</f>
        <v>-56.0743046391753</v>
      </c>
      <c r="J36" s="199"/>
    </row>
    <row r="37" spans="2:10">
      <c r="B37" s="214"/>
      <c r="C37" s="214"/>
      <c r="D37" s="214"/>
      <c r="E37" s="214"/>
      <c r="J37" s="199"/>
    </row>
    <row r="38" spans="10:10">
      <c r="J38" s="199"/>
    </row>
    <row r="39" spans="10:10">
      <c r="J39" s="199"/>
    </row>
    <row r="40" spans="10:10">
      <c r="J40" s="199"/>
    </row>
  </sheetData>
  <mergeCells count="10">
    <mergeCell ref="A1:I1"/>
    <mergeCell ref="H2:I2"/>
    <mergeCell ref="H3:I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  <drawing r:id="rId1"/>
</worksheet>
</file>

<file path=xl/worksheets/sheet2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Zeros="0" topLeftCell="B1" workbookViewId="0">
      <selection activeCell="N30" sqref="N30"/>
    </sheetView>
  </sheetViews>
  <sheetFormatPr defaultColWidth="6" defaultRowHeight="12.75" customHeight="1"/>
  <cols>
    <col min="1" max="1" width="9.5" style="199" hidden="1" customWidth="1"/>
    <col min="2" max="2" width="39.6" style="199" customWidth="1"/>
    <col min="3" max="8" width="12" style="199" customWidth="1"/>
    <col min="9" max="10" width="13" style="199" customWidth="1"/>
    <col min="11" max="11" width="3" style="199" customWidth="1"/>
    <col min="12" max="12" width="6" style="199" customWidth="1"/>
    <col min="13" max="13" width="9.2" style="199" customWidth="1"/>
    <col min="14" max="259" width="6" style="199"/>
    <col min="260" max="260" width="42.2" style="199" customWidth="1"/>
    <col min="261" max="266" width="12" style="199" customWidth="1"/>
    <col min="267" max="267" width="3" style="199" customWidth="1"/>
    <col min="268" max="268" width="6" style="199" customWidth="1"/>
    <col min="269" max="269" width="9.2" style="199" customWidth="1"/>
    <col min="270" max="515" width="6" style="199"/>
    <col min="516" max="516" width="42.2" style="199" customWidth="1"/>
    <col min="517" max="522" width="12" style="199" customWidth="1"/>
    <col min="523" max="523" width="3" style="199" customWidth="1"/>
    <col min="524" max="524" width="6" style="199" customWidth="1"/>
    <col min="525" max="525" width="9.2" style="199" customWidth="1"/>
    <col min="526" max="771" width="6" style="199"/>
    <col min="772" max="772" width="42.2" style="199" customWidth="1"/>
    <col min="773" max="778" width="12" style="199" customWidth="1"/>
    <col min="779" max="779" width="3" style="199" customWidth="1"/>
    <col min="780" max="780" width="6" style="199" customWidth="1"/>
    <col min="781" max="781" width="9.2" style="199" customWidth="1"/>
    <col min="782" max="1027" width="6" style="199"/>
    <col min="1028" max="1028" width="42.2" style="199" customWidth="1"/>
    <col min="1029" max="1034" width="12" style="199" customWidth="1"/>
    <col min="1035" max="1035" width="3" style="199" customWidth="1"/>
    <col min="1036" max="1036" width="6" style="199" customWidth="1"/>
    <col min="1037" max="1037" width="9.2" style="199" customWidth="1"/>
    <col min="1038" max="1283" width="6" style="199"/>
    <col min="1284" max="1284" width="42.2" style="199" customWidth="1"/>
    <col min="1285" max="1290" width="12" style="199" customWidth="1"/>
    <col min="1291" max="1291" width="3" style="199" customWidth="1"/>
    <col min="1292" max="1292" width="6" style="199" customWidth="1"/>
    <col min="1293" max="1293" width="9.2" style="199" customWidth="1"/>
    <col min="1294" max="1539" width="6" style="199"/>
    <col min="1540" max="1540" width="42.2" style="199" customWidth="1"/>
    <col min="1541" max="1546" width="12" style="199" customWidth="1"/>
    <col min="1547" max="1547" width="3" style="199" customWidth="1"/>
    <col min="1548" max="1548" width="6" style="199" customWidth="1"/>
    <col min="1549" max="1549" width="9.2" style="199" customWidth="1"/>
    <col min="1550" max="1795" width="6" style="199"/>
    <col min="1796" max="1796" width="42.2" style="199" customWidth="1"/>
    <col min="1797" max="1802" width="12" style="199" customWidth="1"/>
    <col min="1803" max="1803" width="3" style="199" customWidth="1"/>
    <col min="1804" max="1804" width="6" style="199" customWidth="1"/>
    <col min="1805" max="1805" width="9.2" style="199" customWidth="1"/>
    <col min="1806" max="2051" width="6" style="199"/>
    <col min="2052" max="2052" width="42.2" style="199" customWidth="1"/>
    <col min="2053" max="2058" width="12" style="199" customWidth="1"/>
    <col min="2059" max="2059" width="3" style="199" customWidth="1"/>
    <col min="2060" max="2060" width="6" style="199" customWidth="1"/>
    <col min="2061" max="2061" width="9.2" style="199" customWidth="1"/>
    <col min="2062" max="2307" width="6" style="199"/>
    <col min="2308" max="2308" width="42.2" style="199" customWidth="1"/>
    <col min="2309" max="2314" width="12" style="199" customWidth="1"/>
    <col min="2315" max="2315" width="3" style="199" customWidth="1"/>
    <col min="2316" max="2316" width="6" style="199" customWidth="1"/>
    <col min="2317" max="2317" width="9.2" style="199" customWidth="1"/>
    <col min="2318" max="2563" width="6" style="199"/>
    <col min="2564" max="2564" width="42.2" style="199" customWidth="1"/>
    <col min="2565" max="2570" width="12" style="199" customWidth="1"/>
    <col min="2571" max="2571" width="3" style="199" customWidth="1"/>
    <col min="2572" max="2572" width="6" style="199" customWidth="1"/>
    <col min="2573" max="2573" width="9.2" style="199" customWidth="1"/>
    <col min="2574" max="2819" width="6" style="199"/>
    <col min="2820" max="2820" width="42.2" style="199" customWidth="1"/>
    <col min="2821" max="2826" width="12" style="199" customWidth="1"/>
    <col min="2827" max="2827" width="3" style="199" customWidth="1"/>
    <col min="2828" max="2828" width="6" style="199" customWidth="1"/>
    <col min="2829" max="2829" width="9.2" style="199" customWidth="1"/>
    <col min="2830" max="3075" width="6" style="199"/>
    <col min="3076" max="3076" width="42.2" style="199" customWidth="1"/>
    <col min="3077" max="3082" width="12" style="199" customWidth="1"/>
    <col min="3083" max="3083" width="3" style="199" customWidth="1"/>
    <col min="3084" max="3084" width="6" style="199" customWidth="1"/>
    <col min="3085" max="3085" width="9.2" style="199" customWidth="1"/>
    <col min="3086" max="3331" width="6" style="199"/>
    <col min="3332" max="3332" width="42.2" style="199" customWidth="1"/>
    <col min="3333" max="3338" width="12" style="199" customWidth="1"/>
    <col min="3339" max="3339" width="3" style="199" customWidth="1"/>
    <col min="3340" max="3340" width="6" style="199" customWidth="1"/>
    <col min="3341" max="3341" width="9.2" style="199" customWidth="1"/>
    <col min="3342" max="3587" width="6" style="199"/>
    <col min="3588" max="3588" width="42.2" style="199" customWidth="1"/>
    <col min="3589" max="3594" width="12" style="199" customWidth="1"/>
    <col min="3595" max="3595" width="3" style="199" customWidth="1"/>
    <col min="3596" max="3596" width="6" style="199" customWidth="1"/>
    <col min="3597" max="3597" width="9.2" style="199" customWidth="1"/>
    <col min="3598" max="3843" width="6" style="199"/>
    <col min="3844" max="3844" width="42.2" style="199" customWidth="1"/>
    <col min="3845" max="3850" width="12" style="199" customWidth="1"/>
    <col min="3851" max="3851" width="3" style="199" customWidth="1"/>
    <col min="3852" max="3852" width="6" style="199" customWidth="1"/>
    <col min="3853" max="3853" width="9.2" style="199" customWidth="1"/>
    <col min="3854" max="4099" width="6" style="199"/>
    <col min="4100" max="4100" width="42.2" style="199" customWidth="1"/>
    <col min="4101" max="4106" width="12" style="199" customWidth="1"/>
    <col min="4107" max="4107" width="3" style="199" customWidth="1"/>
    <col min="4108" max="4108" width="6" style="199" customWidth="1"/>
    <col min="4109" max="4109" width="9.2" style="199" customWidth="1"/>
    <col min="4110" max="4355" width="6" style="199"/>
    <col min="4356" max="4356" width="42.2" style="199" customWidth="1"/>
    <col min="4357" max="4362" width="12" style="199" customWidth="1"/>
    <col min="4363" max="4363" width="3" style="199" customWidth="1"/>
    <col min="4364" max="4364" width="6" style="199" customWidth="1"/>
    <col min="4365" max="4365" width="9.2" style="199" customWidth="1"/>
    <col min="4366" max="4611" width="6" style="199"/>
    <col min="4612" max="4612" width="42.2" style="199" customWidth="1"/>
    <col min="4613" max="4618" width="12" style="199" customWidth="1"/>
    <col min="4619" max="4619" width="3" style="199" customWidth="1"/>
    <col min="4620" max="4620" width="6" style="199" customWidth="1"/>
    <col min="4621" max="4621" width="9.2" style="199" customWidth="1"/>
    <col min="4622" max="4867" width="6" style="199"/>
    <col min="4868" max="4868" width="42.2" style="199" customWidth="1"/>
    <col min="4869" max="4874" width="12" style="199" customWidth="1"/>
    <col min="4875" max="4875" width="3" style="199" customWidth="1"/>
    <col min="4876" max="4876" width="6" style="199" customWidth="1"/>
    <col min="4877" max="4877" width="9.2" style="199" customWidth="1"/>
    <col min="4878" max="5123" width="6" style="199"/>
    <col min="5124" max="5124" width="42.2" style="199" customWidth="1"/>
    <col min="5125" max="5130" width="12" style="199" customWidth="1"/>
    <col min="5131" max="5131" width="3" style="199" customWidth="1"/>
    <col min="5132" max="5132" width="6" style="199" customWidth="1"/>
    <col min="5133" max="5133" width="9.2" style="199" customWidth="1"/>
    <col min="5134" max="5379" width="6" style="199"/>
    <col min="5380" max="5380" width="42.2" style="199" customWidth="1"/>
    <col min="5381" max="5386" width="12" style="199" customWidth="1"/>
    <col min="5387" max="5387" width="3" style="199" customWidth="1"/>
    <col min="5388" max="5388" width="6" style="199" customWidth="1"/>
    <col min="5389" max="5389" width="9.2" style="199" customWidth="1"/>
    <col min="5390" max="5635" width="6" style="199"/>
    <col min="5636" max="5636" width="42.2" style="199" customWidth="1"/>
    <col min="5637" max="5642" width="12" style="199" customWidth="1"/>
    <col min="5643" max="5643" width="3" style="199" customWidth="1"/>
    <col min="5644" max="5644" width="6" style="199" customWidth="1"/>
    <col min="5645" max="5645" width="9.2" style="199" customWidth="1"/>
    <col min="5646" max="5891" width="6" style="199"/>
    <col min="5892" max="5892" width="42.2" style="199" customWidth="1"/>
    <col min="5893" max="5898" width="12" style="199" customWidth="1"/>
    <col min="5899" max="5899" width="3" style="199" customWidth="1"/>
    <col min="5900" max="5900" width="6" style="199" customWidth="1"/>
    <col min="5901" max="5901" width="9.2" style="199" customWidth="1"/>
    <col min="5902" max="6147" width="6" style="199"/>
    <col min="6148" max="6148" width="42.2" style="199" customWidth="1"/>
    <col min="6149" max="6154" width="12" style="199" customWidth="1"/>
    <col min="6155" max="6155" width="3" style="199" customWidth="1"/>
    <col min="6156" max="6156" width="6" style="199" customWidth="1"/>
    <col min="6157" max="6157" width="9.2" style="199" customWidth="1"/>
    <col min="6158" max="6403" width="6" style="199"/>
    <col min="6404" max="6404" width="42.2" style="199" customWidth="1"/>
    <col min="6405" max="6410" width="12" style="199" customWidth="1"/>
    <col min="6411" max="6411" width="3" style="199" customWidth="1"/>
    <col min="6412" max="6412" width="6" style="199" customWidth="1"/>
    <col min="6413" max="6413" width="9.2" style="199" customWidth="1"/>
    <col min="6414" max="6659" width="6" style="199"/>
    <col min="6660" max="6660" width="42.2" style="199" customWidth="1"/>
    <col min="6661" max="6666" width="12" style="199" customWidth="1"/>
    <col min="6667" max="6667" width="3" style="199" customWidth="1"/>
    <col min="6668" max="6668" width="6" style="199" customWidth="1"/>
    <col min="6669" max="6669" width="9.2" style="199" customWidth="1"/>
    <col min="6670" max="6915" width="6" style="199"/>
    <col min="6916" max="6916" width="42.2" style="199" customWidth="1"/>
    <col min="6917" max="6922" width="12" style="199" customWidth="1"/>
    <col min="6923" max="6923" width="3" style="199" customWidth="1"/>
    <col min="6924" max="6924" width="6" style="199" customWidth="1"/>
    <col min="6925" max="6925" width="9.2" style="199" customWidth="1"/>
    <col min="6926" max="7171" width="6" style="199"/>
    <col min="7172" max="7172" width="42.2" style="199" customWidth="1"/>
    <col min="7173" max="7178" width="12" style="199" customWidth="1"/>
    <col min="7179" max="7179" width="3" style="199" customWidth="1"/>
    <col min="7180" max="7180" width="6" style="199" customWidth="1"/>
    <col min="7181" max="7181" width="9.2" style="199" customWidth="1"/>
    <col min="7182" max="7427" width="6" style="199"/>
    <col min="7428" max="7428" width="42.2" style="199" customWidth="1"/>
    <col min="7429" max="7434" width="12" style="199" customWidth="1"/>
    <col min="7435" max="7435" width="3" style="199" customWidth="1"/>
    <col min="7436" max="7436" width="6" style="199" customWidth="1"/>
    <col min="7437" max="7437" width="9.2" style="199" customWidth="1"/>
    <col min="7438" max="7683" width="6" style="199"/>
    <col min="7684" max="7684" width="42.2" style="199" customWidth="1"/>
    <col min="7685" max="7690" width="12" style="199" customWidth="1"/>
    <col min="7691" max="7691" width="3" style="199" customWidth="1"/>
    <col min="7692" max="7692" width="6" style="199" customWidth="1"/>
    <col min="7693" max="7693" width="9.2" style="199" customWidth="1"/>
    <col min="7694" max="7939" width="6" style="199"/>
    <col min="7940" max="7940" width="42.2" style="199" customWidth="1"/>
    <col min="7941" max="7946" width="12" style="199" customWidth="1"/>
    <col min="7947" max="7947" width="3" style="199" customWidth="1"/>
    <col min="7948" max="7948" width="6" style="199" customWidth="1"/>
    <col min="7949" max="7949" width="9.2" style="199" customWidth="1"/>
    <col min="7950" max="8195" width="6" style="199"/>
    <col min="8196" max="8196" width="42.2" style="199" customWidth="1"/>
    <col min="8197" max="8202" width="12" style="199" customWidth="1"/>
    <col min="8203" max="8203" width="3" style="199" customWidth="1"/>
    <col min="8204" max="8204" width="6" style="199" customWidth="1"/>
    <col min="8205" max="8205" width="9.2" style="199" customWidth="1"/>
    <col min="8206" max="8451" width="6" style="199"/>
    <col min="8452" max="8452" width="42.2" style="199" customWidth="1"/>
    <col min="8453" max="8458" width="12" style="199" customWidth="1"/>
    <col min="8459" max="8459" width="3" style="199" customWidth="1"/>
    <col min="8460" max="8460" width="6" style="199" customWidth="1"/>
    <col min="8461" max="8461" width="9.2" style="199" customWidth="1"/>
    <col min="8462" max="8707" width="6" style="199"/>
    <col min="8708" max="8708" width="42.2" style="199" customWidth="1"/>
    <col min="8709" max="8714" width="12" style="199" customWidth="1"/>
    <col min="8715" max="8715" width="3" style="199" customWidth="1"/>
    <col min="8716" max="8716" width="6" style="199" customWidth="1"/>
    <col min="8717" max="8717" width="9.2" style="199" customWidth="1"/>
    <col min="8718" max="8963" width="6" style="199"/>
    <col min="8964" max="8964" width="42.2" style="199" customWidth="1"/>
    <col min="8965" max="8970" width="12" style="199" customWidth="1"/>
    <col min="8971" max="8971" width="3" style="199" customWidth="1"/>
    <col min="8972" max="8972" width="6" style="199" customWidth="1"/>
    <col min="8973" max="8973" width="9.2" style="199" customWidth="1"/>
    <col min="8974" max="9219" width="6" style="199"/>
    <col min="9220" max="9220" width="42.2" style="199" customWidth="1"/>
    <col min="9221" max="9226" width="12" style="199" customWidth="1"/>
    <col min="9227" max="9227" width="3" style="199" customWidth="1"/>
    <col min="9228" max="9228" width="6" style="199" customWidth="1"/>
    <col min="9229" max="9229" width="9.2" style="199" customWidth="1"/>
    <col min="9230" max="9475" width="6" style="199"/>
    <col min="9476" max="9476" width="42.2" style="199" customWidth="1"/>
    <col min="9477" max="9482" width="12" style="199" customWidth="1"/>
    <col min="9483" max="9483" width="3" style="199" customWidth="1"/>
    <col min="9484" max="9484" width="6" style="199" customWidth="1"/>
    <col min="9485" max="9485" width="9.2" style="199" customWidth="1"/>
    <col min="9486" max="9731" width="6" style="199"/>
    <col min="9732" max="9732" width="42.2" style="199" customWidth="1"/>
    <col min="9733" max="9738" width="12" style="199" customWidth="1"/>
    <col min="9739" max="9739" width="3" style="199" customWidth="1"/>
    <col min="9740" max="9740" width="6" style="199" customWidth="1"/>
    <col min="9741" max="9741" width="9.2" style="199" customWidth="1"/>
    <col min="9742" max="9987" width="6" style="199"/>
    <col min="9988" max="9988" width="42.2" style="199" customWidth="1"/>
    <col min="9989" max="9994" width="12" style="199" customWidth="1"/>
    <col min="9995" max="9995" width="3" style="199" customWidth="1"/>
    <col min="9996" max="9996" width="6" style="199" customWidth="1"/>
    <col min="9997" max="9997" width="9.2" style="199" customWidth="1"/>
    <col min="9998" max="10243" width="6" style="199"/>
    <col min="10244" max="10244" width="42.2" style="199" customWidth="1"/>
    <col min="10245" max="10250" width="12" style="199" customWidth="1"/>
    <col min="10251" max="10251" width="3" style="199" customWidth="1"/>
    <col min="10252" max="10252" width="6" style="199" customWidth="1"/>
    <col min="10253" max="10253" width="9.2" style="199" customWidth="1"/>
    <col min="10254" max="10499" width="6" style="199"/>
    <col min="10500" max="10500" width="42.2" style="199" customWidth="1"/>
    <col min="10501" max="10506" width="12" style="199" customWidth="1"/>
    <col min="10507" max="10507" width="3" style="199" customWidth="1"/>
    <col min="10508" max="10508" width="6" style="199" customWidth="1"/>
    <col min="10509" max="10509" width="9.2" style="199" customWidth="1"/>
    <col min="10510" max="10755" width="6" style="199"/>
    <col min="10756" max="10756" width="42.2" style="199" customWidth="1"/>
    <col min="10757" max="10762" width="12" style="199" customWidth="1"/>
    <col min="10763" max="10763" width="3" style="199" customWidth="1"/>
    <col min="10764" max="10764" width="6" style="199" customWidth="1"/>
    <col min="10765" max="10765" width="9.2" style="199" customWidth="1"/>
    <col min="10766" max="11011" width="6" style="199"/>
    <col min="11012" max="11012" width="42.2" style="199" customWidth="1"/>
    <col min="11013" max="11018" width="12" style="199" customWidth="1"/>
    <col min="11019" max="11019" width="3" style="199" customWidth="1"/>
    <col min="11020" max="11020" width="6" style="199" customWidth="1"/>
    <col min="11021" max="11021" width="9.2" style="199" customWidth="1"/>
    <col min="11022" max="11267" width="6" style="199"/>
    <col min="11268" max="11268" width="42.2" style="199" customWidth="1"/>
    <col min="11269" max="11274" width="12" style="199" customWidth="1"/>
    <col min="11275" max="11275" width="3" style="199" customWidth="1"/>
    <col min="11276" max="11276" width="6" style="199" customWidth="1"/>
    <col min="11277" max="11277" width="9.2" style="199" customWidth="1"/>
    <col min="11278" max="11523" width="6" style="199"/>
    <col min="11524" max="11524" width="42.2" style="199" customWidth="1"/>
    <col min="11525" max="11530" width="12" style="199" customWidth="1"/>
    <col min="11531" max="11531" width="3" style="199" customWidth="1"/>
    <col min="11532" max="11532" width="6" style="199" customWidth="1"/>
    <col min="11533" max="11533" width="9.2" style="199" customWidth="1"/>
    <col min="11534" max="11779" width="6" style="199"/>
    <col min="11780" max="11780" width="42.2" style="199" customWidth="1"/>
    <col min="11781" max="11786" width="12" style="199" customWidth="1"/>
    <col min="11787" max="11787" width="3" style="199" customWidth="1"/>
    <col min="11788" max="11788" width="6" style="199" customWidth="1"/>
    <col min="11789" max="11789" width="9.2" style="199" customWidth="1"/>
    <col min="11790" max="12035" width="6" style="199"/>
    <col min="12036" max="12036" width="42.2" style="199" customWidth="1"/>
    <col min="12037" max="12042" width="12" style="199" customWidth="1"/>
    <col min="12043" max="12043" width="3" style="199" customWidth="1"/>
    <col min="12044" max="12044" width="6" style="199" customWidth="1"/>
    <col min="12045" max="12045" width="9.2" style="199" customWidth="1"/>
    <col min="12046" max="12291" width="6" style="199"/>
    <col min="12292" max="12292" width="42.2" style="199" customWidth="1"/>
    <col min="12293" max="12298" width="12" style="199" customWidth="1"/>
    <col min="12299" max="12299" width="3" style="199" customWidth="1"/>
    <col min="12300" max="12300" width="6" style="199" customWidth="1"/>
    <col min="12301" max="12301" width="9.2" style="199" customWidth="1"/>
    <col min="12302" max="12547" width="6" style="199"/>
    <col min="12548" max="12548" width="42.2" style="199" customWidth="1"/>
    <col min="12549" max="12554" width="12" style="199" customWidth="1"/>
    <col min="12555" max="12555" width="3" style="199" customWidth="1"/>
    <col min="12556" max="12556" width="6" style="199" customWidth="1"/>
    <col min="12557" max="12557" width="9.2" style="199" customWidth="1"/>
    <col min="12558" max="12803" width="6" style="199"/>
    <col min="12804" max="12804" width="42.2" style="199" customWidth="1"/>
    <col min="12805" max="12810" width="12" style="199" customWidth="1"/>
    <col min="12811" max="12811" width="3" style="199" customWidth="1"/>
    <col min="12812" max="12812" width="6" style="199" customWidth="1"/>
    <col min="12813" max="12813" width="9.2" style="199" customWidth="1"/>
    <col min="12814" max="13059" width="6" style="199"/>
    <col min="13060" max="13060" width="42.2" style="199" customWidth="1"/>
    <col min="13061" max="13066" width="12" style="199" customWidth="1"/>
    <col min="13067" max="13067" width="3" style="199" customWidth="1"/>
    <col min="13068" max="13068" width="6" style="199" customWidth="1"/>
    <col min="13069" max="13069" width="9.2" style="199" customWidth="1"/>
    <col min="13070" max="13315" width="6" style="199"/>
    <col min="13316" max="13316" width="42.2" style="199" customWidth="1"/>
    <col min="13317" max="13322" width="12" style="199" customWidth="1"/>
    <col min="13323" max="13323" width="3" style="199" customWidth="1"/>
    <col min="13324" max="13324" width="6" style="199" customWidth="1"/>
    <col min="13325" max="13325" width="9.2" style="199" customWidth="1"/>
    <col min="13326" max="13571" width="6" style="199"/>
    <col min="13572" max="13572" width="42.2" style="199" customWidth="1"/>
    <col min="13573" max="13578" width="12" style="199" customWidth="1"/>
    <col min="13579" max="13579" width="3" style="199" customWidth="1"/>
    <col min="13580" max="13580" width="6" style="199" customWidth="1"/>
    <col min="13581" max="13581" width="9.2" style="199" customWidth="1"/>
    <col min="13582" max="13827" width="6" style="199"/>
    <col min="13828" max="13828" width="42.2" style="199" customWidth="1"/>
    <col min="13829" max="13834" width="12" style="199" customWidth="1"/>
    <col min="13835" max="13835" width="3" style="199" customWidth="1"/>
    <col min="13836" max="13836" width="6" style="199" customWidth="1"/>
    <col min="13837" max="13837" width="9.2" style="199" customWidth="1"/>
    <col min="13838" max="14083" width="6" style="199"/>
    <col min="14084" max="14084" width="42.2" style="199" customWidth="1"/>
    <col min="14085" max="14090" width="12" style="199" customWidth="1"/>
    <col min="14091" max="14091" width="3" style="199" customWidth="1"/>
    <col min="14092" max="14092" width="6" style="199" customWidth="1"/>
    <col min="14093" max="14093" width="9.2" style="199" customWidth="1"/>
    <col min="14094" max="14339" width="6" style="199"/>
    <col min="14340" max="14340" width="42.2" style="199" customWidth="1"/>
    <col min="14341" max="14346" width="12" style="199" customWidth="1"/>
    <col min="14347" max="14347" width="3" style="199" customWidth="1"/>
    <col min="14348" max="14348" width="6" style="199" customWidth="1"/>
    <col min="14349" max="14349" width="9.2" style="199" customWidth="1"/>
    <col min="14350" max="14595" width="6" style="199"/>
    <col min="14596" max="14596" width="42.2" style="199" customWidth="1"/>
    <col min="14597" max="14602" width="12" style="199" customWidth="1"/>
    <col min="14603" max="14603" width="3" style="199" customWidth="1"/>
    <col min="14604" max="14604" width="6" style="199" customWidth="1"/>
    <col min="14605" max="14605" width="9.2" style="199" customWidth="1"/>
    <col min="14606" max="14851" width="6" style="199"/>
    <col min="14852" max="14852" width="42.2" style="199" customWidth="1"/>
    <col min="14853" max="14858" width="12" style="199" customWidth="1"/>
    <col min="14859" max="14859" width="3" style="199" customWidth="1"/>
    <col min="14860" max="14860" width="6" style="199" customWidth="1"/>
    <col min="14861" max="14861" width="9.2" style="199" customWidth="1"/>
    <col min="14862" max="15107" width="6" style="199"/>
    <col min="15108" max="15108" width="42.2" style="199" customWidth="1"/>
    <col min="15109" max="15114" width="12" style="199" customWidth="1"/>
    <col min="15115" max="15115" width="3" style="199" customWidth="1"/>
    <col min="15116" max="15116" width="6" style="199" customWidth="1"/>
    <col min="15117" max="15117" width="9.2" style="199" customWidth="1"/>
    <col min="15118" max="15363" width="6" style="199"/>
    <col min="15364" max="15364" width="42.2" style="199" customWidth="1"/>
    <col min="15365" max="15370" width="12" style="199" customWidth="1"/>
    <col min="15371" max="15371" width="3" style="199" customWidth="1"/>
    <col min="15372" max="15372" width="6" style="199" customWidth="1"/>
    <col min="15373" max="15373" width="9.2" style="199" customWidth="1"/>
    <col min="15374" max="15619" width="6" style="199"/>
    <col min="15620" max="15620" width="42.2" style="199" customWidth="1"/>
    <col min="15621" max="15626" width="12" style="199" customWidth="1"/>
    <col min="15627" max="15627" width="3" style="199" customWidth="1"/>
    <col min="15628" max="15628" width="6" style="199" customWidth="1"/>
    <col min="15629" max="15629" width="9.2" style="199" customWidth="1"/>
    <col min="15630" max="15875" width="6" style="199"/>
    <col min="15876" max="15876" width="42.2" style="199" customWidth="1"/>
    <col min="15877" max="15882" width="12" style="199" customWidth="1"/>
    <col min="15883" max="15883" width="3" style="199" customWidth="1"/>
    <col min="15884" max="15884" width="6" style="199" customWidth="1"/>
    <col min="15885" max="15885" width="9.2" style="199" customWidth="1"/>
    <col min="15886" max="16131" width="6" style="199"/>
    <col min="16132" max="16132" width="42.2" style="199" customWidth="1"/>
    <col min="16133" max="16138" width="12" style="199" customWidth="1"/>
    <col min="16139" max="16139" width="3" style="199" customWidth="1"/>
    <col min="16140" max="16140" width="6" style="199" customWidth="1"/>
    <col min="16141" max="16141" width="9.2" style="199" customWidth="1"/>
    <col min="16142" max="16384" width="6" style="199"/>
  </cols>
  <sheetData>
    <row r="1" s="197" customFormat="1" ht="31.5" customHeight="1" spans="2:10">
      <c r="B1" s="200" t="s">
        <v>1353</v>
      </c>
      <c r="C1" s="200"/>
      <c r="D1" s="200"/>
      <c r="E1" s="200"/>
      <c r="F1" s="200"/>
      <c r="G1" s="200"/>
      <c r="H1" s="200"/>
      <c r="I1" s="200"/>
      <c r="J1" s="200"/>
    </row>
    <row r="2" s="198" customFormat="1" ht="18" customHeight="1" spans="2:10">
      <c r="B2" s="201"/>
      <c r="C2" s="201"/>
      <c r="D2" s="201"/>
      <c r="E2" s="201"/>
      <c r="I2" s="212" t="s">
        <v>1</v>
      </c>
      <c r="J2" s="212"/>
    </row>
    <row r="3" s="198" customFormat="1" ht="39" customHeight="1" spans="2:10">
      <c r="B3" s="203" t="s">
        <v>2</v>
      </c>
      <c r="C3" s="203" t="s">
        <v>3</v>
      </c>
      <c r="D3" s="203" t="s">
        <v>1354</v>
      </c>
      <c r="E3" s="203" t="s">
        <v>5</v>
      </c>
      <c r="F3" s="203" t="s">
        <v>6</v>
      </c>
      <c r="G3" s="203" t="s">
        <v>7</v>
      </c>
      <c r="H3" s="203" t="s">
        <v>8</v>
      </c>
      <c r="I3" s="204" t="s">
        <v>1355</v>
      </c>
      <c r="J3" s="204"/>
    </row>
    <row r="4" s="198" customFormat="1" ht="29.1" customHeight="1" spans="2:10">
      <c r="B4" s="203"/>
      <c r="C4" s="203"/>
      <c r="D4" s="203"/>
      <c r="E4" s="203"/>
      <c r="F4" s="203"/>
      <c r="G4" s="203"/>
      <c r="H4" s="203"/>
      <c r="I4" s="205" t="s">
        <v>10</v>
      </c>
      <c r="J4" s="205" t="s">
        <v>11</v>
      </c>
    </row>
    <row r="5" s="198" customFormat="1" ht="19.5" customHeight="1" spans="2:12">
      <c r="B5" s="215" t="s">
        <v>1356</v>
      </c>
      <c r="C5" s="207">
        <f t="shared" ref="C5:F5" si="0">C6+C9+C11</f>
        <v>1590</v>
      </c>
      <c r="D5" s="207">
        <f t="shared" si="0"/>
        <v>1217</v>
      </c>
      <c r="E5" s="207">
        <f t="shared" si="0"/>
        <v>185</v>
      </c>
      <c r="F5" s="207">
        <f t="shared" si="0"/>
        <v>185</v>
      </c>
      <c r="G5" s="208">
        <f t="shared" ref="G5:G11" si="1">F5/D5*100</f>
        <v>15.2013147082991</v>
      </c>
      <c r="H5" s="208">
        <f t="shared" ref="H5:H11" si="2">F5/C5*100</f>
        <v>11.6352201257862</v>
      </c>
      <c r="I5" s="207">
        <f t="shared" ref="I5:I11" si="3">F5-C5</f>
        <v>-1405</v>
      </c>
      <c r="J5" s="208">
        <f>I5/C5*100</f>
        <v>-88.3647798742138</v>
      </c>
      <c r="K5" s="223"/>
      <c r="L5" s="224"/>
    </row>
    <row r="6" s="198" customFormat="1" ht="19.5" customHeight="1" spans="2:11">
      <c r="B6" s="216" t="s">
        <v>1357</v>
      </c>
      <c r="C6" s="217">
        <v>227</v>
      </c>
      <c r="D6" s="217">
        <v>939</v>
      </c>
      <c r="E6" s="217">
        <v>85</v>
      </c>
      <c r="F6" s="217">
        <v>85</v>
      </c>
      <c r="G6" s="208">
        <f t="shared" si="1"/>
        <v>9.05218317358893</v>
      </c>
      <c r="H6" s="208">
        <f t="shared" si="2"/>
        <v>37.4449339207048</v>
      </c>
      <c r="I6" s="207">
        <f t="shared" si="3"/>
        <v>-142</v>
      </c>
      <c r="J6" s="208">
        <f t="shared" ref="J6:J11" si="4">IF(C6&lt;=0,0,I6/C6*100)</f>
        <v>-62.5550660792952</v>
      </c>
      <c r="K6" s="223"/>
    </row>
    <row r="7" s="198" customFormat="1" ht="19.5" customHeight="1" spans="1:11">
      <c r="A7" s="198">
        <v>2230105</v>
      </c>
      <c r="B7" s="216" t="s">
        <v>1358</v>
      </c>
      <c r="C7" s="217">
        <v>227</v>
      </c>
      <c r="D7" s="217"/>
      <c r="E7" s="217">
        <v>85</v>
      </c>
      <c r="F7" s="217">
        <v>85</v>
      </c>
      <c r="G7" s="208"/>
      <c r="H7" s="208"/>
      <c r="I7" s="207"/>
      <c r="J7" s="208"/>
      <c r="K7" s="223"/>
    </row>
    <row r="8" s="198" customFormat="1" ht="19.5" customHeight="1" spans="1:11">
      <c r="A8" s="198">
        <v>2230199</v>
      </c>
      <c r="B8" s="216" t="s">
        <v>1359</v>
      </c>
      <c r="C8" s="217"/>
      <c r="D8" s="217">
        <v>939</v>
      </c>
      <c r="E8" s="217"/>
      <c r="F8" s="217"/>
      <c r="G8" s="208"/>
      <c r="H8" s="208"/>
      <c r="I8" s="207"/>
      <c r="J8" s="208"/>
      <c r="K8" s="223"/>
    </row>
    <row r="9" s="198" customFormat="1" ht="19.5" customHeight="1" spans="2:11">
      <c r="B9" s="216" t="s">
        <v>1360</v>
      </c>
      <c r="C9" s="217"/>
      <c r="D9" s="217"/>
      <c r="E9" s="217"/>
      <c r="F9" s="217"/>
      <c r="G9" s="208"/>
      <c r="H9" s="208"/>
      <c r="I9" s="207">
        <f t="shared" si="3"/>
        <v>0</v>
      </c>
      <c r="J9" s="208">
        <f t="shared" si="4"/>
        <v>0</v>
      </c>
      <c r="K9" s="223"/>
    </row>
    <row r="10" s="198" customFormat="1" ht="19.5" customHeight="1" spans="2:11">
      <c r="B10" s="216" t="s">
        <v>1361</v>
      </c>
      <c r="C10" s="217"/>
      <c r="D10" s="217"/>
      <c r="E10" s="217"/>
      <c r="F10" s="217"/>
      <c r="G10" s="208"/>
      <c r="H10" s="208"/>
      <c r="I10" s="207">
        <f t="shared" si="3"/>
        <v>0</v>
      </c>
      <c r="J10" s="208">
        <f t="shared" si="4"/>
        <v>0</v>
      </c>
      <c r="K10" s="223"/>
    </row>
    <row r="11" s="198" customFormat="1" ht="19.5" customHeight="1" spans="2:11">
      <c r="B11" s="216" t="s">
        <v>1362</v>
      </c>
      <c r="C11" s="217">
        <v>1363</v>
      </c>
      <c r="D11" s="217">
        <v>278</v>
      </c>
      <c r="E11" s="217">
        <v>100</v>
      </c>
      <c r="F11" s="217">
        <v>100</v>
      </c>
      <c r="G11" s="208">
        <f t="shared" si="1"/>
        <v>35.9712230215827</v>
      </c>
      <c r="H11" s="208">
        <f t="shared" si="2"/>
        <v>7.33675715333822</v>
      </c>
      <c r="I11" s="207">
        <f t="shared" si="3"/>
        <v>-1263</v>
      </c>
      <c r="J11" s="208">
        <f t="shared" si="4"/>
        <v>-92.6632428466618</v>
      </c>
      <c r="K11" s="223"/>
    </row>
    <row r="12" s="198" customFormat="1" ht="19.5" customHeight="1" spans="1:11">
      <c r="A12" s="198">
        <v>2239999</v>
      </c>
      <c r="B12" s="216" t="s">
        <v>1363</v>
      </c>
      <c r="C12" s="217">
        <v>1363</v>
      </c>
      <c r="D12" s="217">
        <v>278</v>
      </c>
      <c r="E12" s="217">
        <v>100</v>
      </c>
      <c r="F12" s="217">
        <v>100</v>
      </c>
      <c r="G12" s="208"/>
      <c r="H12" s="208"/>
      <c r="I12" s="207"/>
      <c r="J12" s="208"/>
      <c r="K12" s="223"/>
    </row>
    <row r="13" s="198" customFormat="1" ht="19.5" customHeight="1" spans="2:11">
      <c r="B13" s="216"/>
      <c r="C13" s="217"/>
      <c r="D13" s="217"/>
      <c r="E13" s="217"/>
      <c r="F13" s="217"/>
      <c r="G13" s="208"/>
      <c r="H13" s="208"/>
      <c r="I13" s="207">
        <f t="shared" ref="I13:I18" si="5">F13-C13</f>
        <v>0</v>
      </c>
      <c r="J13" s="208">
        <f t="shared" ref="J13:J18" si="6">IF(C13&lt;=0,0,I13/C13*100)</f>
        <v>0</v>
      </c>
      <c r="K13" s="223"/>
    </row>
    <row r="14" s="198" customFormat="1" ht="19.5" customHeight="1" spans="2:11">
      <c r="B14" s="218" t="s">
        <v>1364</v>
      </c>
      <c r="C14" s="219"/>
      <c r="D14" s="217"/>
      <c r="E14" s="217"/>
      <c r="F14" s="219"/>
      <c r="G14" s="208"/>
      <c r="H14" s="208"/>
      <c r="I14" s="207">
        <f t="shared" si="5"/>
        <v>0</v>
      </c>
      <c r="J14" s="208">
        <f t="shared" si="6"/>
        <v>0</v>
      </c>
      <c r="K14" s="223"/>
    </row>
    <row r="15" s="198" customFormat="1" ht="19.5" customHeight="1" spans="2:11">
      <c r="B15" s="220" t="s">
        <v>1365</v>
      </c>
      <c r="C15" s="217">
        <v>1650</v>
      </c>
      <c r="D15" s="217"/>
      <c r="E15" s="217"/>
      <c r="F15" s="217">
        <v>591</v>
      </c>
      <c r="G15" s="208"/>
      <c r="H15" s="208">
        <f t="shared" ref="H13:H18" si="7">F15/C15*100</f>
        <v>35.8181818181818</v>
      </c>
      <c r="I15" s="207">
        <f t="shared" si="5"/>
        <v>-1059</v>
      </c>
      <c r="J15" s="208">
        <f t="shared" si="6"/>
        <v>-64.1818181818182</v>
      </c>
      <c r="K15" s="223"/>
    </row>
    <row r="16" s="198" customFormat="1" ht="20.1" customHeight="1" spans="2:11">
      <c r="B16" s="218" t="s">
        <v>1366</v>
      </c>
      <c r="C16" s="217">
        <v>504</v>
      </c>
      <c r="D16" s="217"/>
      <c r="E16" s="217"/>
      <c r="F16" s="217">
        <v>76</v>
      </c>
      <c r="G16" s="208"/>
      <c r="H16" s="208">
        <f t="shared" si="7"/>
        <v>15.0793650793651</v>
      </c>
      <c r="I16" s="207">
        <f t="shared" si="5"/>
        <v>-428</v>
      </c>
      <c r="J16" s="208">
        <f t="shared" si="6"/>
        <v>-84.9206349206349</v>
      </c>
      <c r="K16" s="223"/>
    </row>
    <row r="17" ht="20.1" customHeight="1" spans="2:10">
      <c r="B17" s="221"/>
      <c r="C17" s="217"/>
      <c r="D17" s="217"/>
      <c r="E17" s="217"/>
      <c r="F17" s="217"/>
      <c r="G17" s="208"/>
      <c r="H17" s="208"/>
      <c r="I17" s="207">
        <f t="shared" si="5"/>
        <v>0</v>
      </c>
      <c r="J17" s="208">
        <f t="shared" si="6"/>
        <v>0</v>
      </c>
    </row>
    <row r="18" ht="20.1" customHeight="1" spans="2:10">
      <c r="B18" s="206" t="s">
        <v>1092</v>
      </c>
      <c r="C18" s="207">
        <f t="shared" ref="C18:F18" si="8">C5+C14+C16+C15</f>
        <v>3744</v>
      </c>
      <c r="D18" s="207">
        <f t="shared" si="8"/>
        <v>1217</v>
      </c>
      <c r="E18" s="207">
        <f t="shared" si="8"/>
        <v>185</v>
      </c>
      <c r="F18" s="207">
        <f t="shared" si="8"/>
        <v>852</v>
      </c>
      <c r="G18" s="208">
        <f>F18/D18*100</f>
        <v>70.0082169268694</v>
      </c>
      <c r="H18" s="208">
        <f t="shared" si="7"/>
        <v>22.7564102564103</v>
      </c>
      <c r="I18" s="207">
        <f t="shared" si="5"/>
        <v>-2892</v>
      </c>
      <c r="J18" s="208">
        <f t="shared" si="6"/>
        <v>-77.2435897435898</v>
      </c>
    </row>
    <row r="20" ht="34.05" customHeight="1" spans="2:10">
      <c r="B20" s="222"/>
      <c r="C20" s="222"/>
      <c r="D20" s="222"/>
      <c r="E20" s="222"/>
      <c r="F20" s="222"/>
      <c r="G20" s="222"/>
      <c r="H20" s="222"/>
      <c r="I20" s="222"/>
      <c r="J20" s="222"/>
    </row>
  </sheetData>
  <mergeCells count="11">
    <mergeCell ref="B1:J1"/>
    <mergeCell ref="I2:J2"/>
    <mergeCell ref="I3:J3"/>
    <mergeCell ref="B20:J20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432638888888889" right="0.313888888888889" top="0.354166666666667" bottom="0.707638888888889" header="0.354166666666667" footer="0.471527777777778"/>
  <pageSetup paperSize="9" orientation="landscape" useFirstPageNumber="1"/>
  <headerFooter alignWithMargins="0"/>
</worksheet>
</file>

<file path=xl/worksheets/sheet2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Zeros="0" workbookViewId="0">
      <selection activeCell="A1" sqref="A1:G1"/>
    </sheetView>
  </sheetViews>
  <sheetFormatPr defaultColWidth="6" defaultRowHeight="12.75" customHeight="1" outlineLevelCol="6"/>
  <cols>
    <col min="1" max="1" width="14.9" style="199" customWidth="1"/>
    <col min="2" max="5" width="12.9" style="199" customWidth="1"/>
    <col min="6" max="8" width="13.2" style="199" customWidth="1"/>
    <col min="9" max="255" width="6" style="199"/>
    <col min="256" max="256" width="42.2" style="199" customWidth="1"/>
    <col min="257" max="262" width="12" style="199" customWidth="1"/>
    <col min="263" max="263" width="2.2" style="199" customWidth="1"/>
    <col min="264" max="264" width="5.7" style="199" customWidth="1"/>
    <col min="265" max="511" width="6" style="199"/>
    <col min="512" max="512" width="42.2" style="199" customWidth="1"/>
    <col min="513" max="518" width="12" style="199" customWidth="1"/>
    <col min="519" max="519" width="2.2" style="199" customWidth="1"/>
    <col min="520" max="520" width="5.7" style="199" customWidth="1"/>
    <col min="521" max="767" width="6" style="199"/>
    <col min="768" max="768" width="42.2" style="199" customWidth="1"/>
    <col min="769" max="774" width="12" style="199" customWidth="1"/>
    <col min="775" max="775" width="2.2" style="199" customWidth="1"/>
    <col min="776" max="776" width="5.7" style="199" customWidth="1"/>
    <col min="777" max="1023" width="6" style="199"/>
    <col min="1024" max="1024" width="42.2" style="199" customWidth="1"/>
    <col min="1025" max="1030" width="12" style="199" customWidth="1"/>
    <col min="1031" max="1031" width="2.2" style="199" customWidth="1"/>
    <col min="1032" max="1032" width="5.7" style="199" customWidth="1"/>
    <col min="1033" max="1279" width="6" style="199"/>
    <col min="1280" max="1280" width="42.2" style="199" customWidth="1"/>
    <col min="1281" max="1286" width="12" style="199" customWidth="1"/>
    <col min="1287" max="1287" width="2.2" style="199" customWidth="1"/>
    <col min="1288" max="1288" width="5.7" style="199" customWidth="1"/>
    <col min="1289" max="1535" width="6" style="199"/>
    <col min="1536" max="1536" width="42.2" style="199" customWidth="1"/>
    <col min="1537" max="1542" width="12" style="199" customWidth="1"/>
    <col min="1543" max="1543" width="2.2" style="199" customWidth="1"/>
    <col min="1544" max="1544" width="5.7" style="199" customWidth="1"/>
    <col min="1545" max="1791" width="6" style="199"/>
    <col min="1792" max="1792" width="42.2" style="199" customWidth="1"/>
    <col min="1793" max="1798" width="12" style="199" customWidth="1"/>
    <col min="1799" max="1799" width="2.2" style="199" customWidth="1"/>
    <col min="1800" max="1800" width="5.7" style="199" customWidth="1"/>
    <col min="1801" max="2047" width="6" style="199"/>
    <col min="2048" max="2048" width="42.2" style="199" customWidth="1"/>
    <col min="2049" max="2054" width="12" style="199" customWidth="1"/>
    <col min="2055" max="2055" width="2.2" style="199" customWidth="1"/>
    <col min="2056" max="2056" width="5.7" style="199" customWidth="1"/>
    <col min="2057" max="2303" width="6" style="199"/>
    <col min="2304" max="2304" width="42.2" style="199" customWidth="1"/>
    <col min="2305" max="2310" width="12" style="199" customWidth="1"/>
    <col min="2311" max="2311" width="2.2" style="199" customWidth="1"/>
    <col min="2312" max="2312" width="5.7" style="199" customWidth="1"/>
    <col min="2313" max="2559" width="6" style="199"/>
    <col min="2560" max="2560" width="42.2" style="199" customWidth="1"/>
    <col min="2561" max="2566" width="12" style="199" customWidth="1"/>
    <col min="2567" max="2567" width="2.2" style="199" customWidth="1"/>
    <col min="2568" max="2568" width="5.7" style="199" customWidth="1"/>
    <col min="2569" max="2815" width="6" style="199"/>
    <col min="2816" max="2816" width="42.2" style="199" customWidth="1"/>
    <col min="2817" max="2822" width="12" style="199" customWidth="1"/>
    <col min="2823" max="2823" width="2.2" style="199" customWidth="1"/>
    <col min="2824" max="2824" width="5.7" style="199" customWidth="1"/>
    <col min="2825" max="3071" width="6" style="199"/>
    <col min="3072" max="3072" width="42.2" style="199" customWidth="1"/>
    <col min="3073" max="3078" width="12" style="199" customWidth="1"/>
    <col min="3079" max="3079" width="2.2" style="199" customWidth="1"/>
    <col min="3080" max="3080" width="5.7" style="199" customWidth="1"/>
    <col min="3081" max="3327" width="6" style="199"/>
    <col min="3328" max="3328" width="42.2" style="199" customWidth="1"/>
    <col min="3329" max="3334" width="12" style="199" customWidth="1"/>
    <col min="3335" max="3335" width="2.2" style="199" customWidth="1"/>
    <col min="3336" max="3336" width="5.7" style="199" customWidth="1"/>
    <col min="3337" max="3583" width="6" style="199"/>
    <col min="3584" max="3584" width="42.2" style="199" customWidth="1"/>
    <col min="3585" max="3590" width="12" style="199" customWidth="1"/>
    <col min="3591" max="3591" width="2.2" style="199" customWidth="1"/>
    <col min="3592" max="3592" width="5.7" style="199" customWidth="1"/>
    <col min="3593" max="3839" width="6" style="199"/>
    <col min="3840" max="3840" width="42.2" style="199" customWidth="1"/>
    <col min="3841" max="3846" width="12" style="199" customWidth="1"/>
    <col min="3847" max="3847" width="2.2" style="199" customWidth="1"/>
    <col min="3848" max="3848" width="5.7" style="199" customWidth="1"/>
    <col min="3849" max="4095" width="6" style="199"/>
    <col min="4096" max="4096" width="42.2" style="199" customWidth="1"/>
    <col min="4097" max="4102" width="12" style="199" customWidth="1"/>
    <col min="4103" max="4103" width="2.2" style="199" customWidth="1"/>
    <col min="4104" max="4104" width="5.7" style="199" customWidth="1"/>
    <col min="4105" max="4351" width="6" style="199"/>
    <col min="4352" max="4352" width="42.2" style="199" customWidth="1"/>
    <col min="4353" max="4358" width="12" style="199" customWidth="1"/>
    <col min="4359" max="4359" width="2.2" style="199" customWidth="1"/>
    <col min="4360" max="4360" width="5.7" style="199" customWidth="1"/>
    <col min="4361" max="4607" width="6" style="199"/>
    <col min="4608" max="4608" width="42.2" style="199" customWidth="1"/>
    <col min="4609" max="4614" width="12" style="199" customWidth="1"/>
    <col min="4615" max="4615" width="2.2" style="199" customWidth="1"/>
    <col min="4616" max="4616" width="5.7" style="199" customWidth="1"/>
    <col min="4617" max="4863" width="6" style="199"/>
    <col min="4864" max="4864" width="42.2" style="199" customWidth="1"/>
    <col min="4865" max="4870" width="12" style="199" customWidth="1"/>
    <col min="4871" max="4871" width="2.2" style="199" customWidth="1"/>
    <col min="4872" max="4872" width="5.7" style="199" customWidth="1"/>
    <col min="4873" max="5119" width="6" style="199"/>
    <col min="5120" max="5120" width="42.2" style="199" customWidth="1"/>
    <col min="5121" max="5126" width="12" style="199" customWidth="1"/>
    <col min="5127" max="5127" width="2.2" style="199" customWidth="1"/>
    <col min="5128" max="5128" width="5.7" style="199" customWidth="1"/>
    <col min="5129" max="5375" width="6" style="199"/>
    <col min="5376" max="5376" width="42.2" style="199" customWidth="1"/>
    <col min="5377" max="5382" width="12" style="199" customWidth="1"/>
    <col min="5383" max="5383" width="2.2" style="199" customWidth="1"/>
    <col min="5384" max="5384" width="5.7" style="199" customWidth="1"/>
    <col min="5385" max="5631" width="6" style="199"/>
    <col min="5632" max="5632" width="42.2" style="199" customWidth="1"/>
    <col min="5633" max="5638" width="12" style="199" customWidth="1"/>
    <col min="5639" max="5639" width="2.2" style="199" customWidth="1"/>
    <col min="5640" max="5640" width="5.7" style="199" customWidth="1"/>
    <col min="5641" max="5887" width="6" style="199"/>
    <col min="5888" max="5888" width="42.2" style="199" customWidth="1"/>
    <col min="5889" max="5894" width="12" style="199" customWidth="1"/>
    <col min="5895" max="5895" width="2.2" style="199" customWidth="1"/>
    <col min="5896" max="5896" width="5.7" style="199" customWidth="1"/>
    <col min="5897" max="6143" width="6" style="199"/>
    <col min="6144" max="6144" width="42.2" style="199" customWidth="1"/>
    <col min="6145" max="6150" width="12" style="199" customWidth="1"/>
    <col min="6151" max="6151" width="2.2" style="199" customWidth="1"/>
    <col min="6152" max="6152" width="5.7" style="199" customWidth="1"/>
    <col min="6153" max="6399" width="6" style="199"/>
    <col min="6400" max="6400" width="42.2" style="199" customWidth="1"/>
    <col min="6401" max="6406" width="12" style="199" customWidth="1"/>
    <col min="6407" max="6407" width="2.2" style="199" customWidth="1"/>
    <col min="6408" max="6408" width="5.7" style="199" customWidth="1"/>
    <col min="6409" max="6655" width="6" style="199"/>
    <col min="6656" max="6656" width="42.2" style="199" customWidth="1"/>
    <col min="6657" max="6662" width="12" style="199" customWidth="1"/>
    <col min="6663" max="6663" width="2.2" style="199" customWidth="1"/>
    <col min="6664" max="6664" width="5.7" style="199" customWidth="1"/>
    <col min="6665" max="6911" width="6" style="199"/>
    <col min="6912" max="6912" width="42.2" style="199" customWidth="1"/>
    <col min="6913" max="6918" width="12" style="199" customWidth="1"/>
    <col min="6919" max="6919" width="2.2" style="199" customWidth="1"/>
    <col min="6920" max="6920" width="5.7" style="199" customWidth="1"/>
    <col min="6921" max="7167" width="6" style="199"/>
    <col min="7168" max="7168" width="42.2" style="199" customWidth="1"/>
    <col min="7169" max="7174" width="12" style="199" customWidth="1"/>
    <col min="7175" max="7175" width="2.2" style="199" customWidth="1"/>
    <col min="7176" max="7176" width="5.7" style="199" customWidth="1"/>
    <col min="7177" max="7423" width="6" style="199"/>
    <col min="7424" max="7424" width="42.2" style="199" customWidth="1"/>
    <col min="7425" max="7430" width="12" style="199" customWidth="1"/>
    <col min="7431" max="7431" width="2.2" style="199" customWidth="1"/>
    <col min="7432" max="7432" width="5.7" style="199" customWidth="1"/>
    <col min="7433" max="7679" width="6" style="199"/>
    <col min="7680" max="7680" width="42.2" style="199" customWidth="1"/>
    <col min="7681" max="7686" width="12" style="199" customWidth="1"/>
    <col min="7687" max="7687" width="2.2" style="199" customWidth="1"/>
    <col min="7688" max="7688" width="5.7" style="199" customWidth="1"/>
    <col min="7689" max="7935" width="6" style="199"/>
    <col min="7936" max="7936" width="42.2" style="199" customWidth="1"/>
    <col min="7937" max="7942" width="12" style="199" customWidth="1"/>
    <col min="7943" max="7943" width="2.2" style="199" customWidth="1"/>
    <col min="7944" max="7944" width="5.7" style="199" customWidth="1"/>
    <col min="7945" max="8191" width="6" style="199"/>
    <col min="8192" max="8192" width="42.2" style="199" customWidth="1"/>
    <col min="8193" max="8198" width="12" style="199" customWidth="1"/>
    <col min="8199" max="8199" width="2.2" style="199" customWidth="1"/>
    <col min="8200" max="8200" width="5.7" style="199" customWidth="1"/>
    <col min="8201" max="8447" width="6" style="199"/>
    <col min="8448" max="8448" width="42.2" style="199" customWidth="1"/>
    <col min="8449" max="8454" width="12" style="199" customWidth="1"/>
    <col min="8455" max="8455" width="2.2" style="199" customWidth="1"/>
    <col min="8456" max="8456" width="5.7" style="199" customWidth="1"/>
    <col min="8457" max="8703" width="6" style="199"/>
    <col min="8704" max="8704" width="42.2" style="199" customWidth="1"/>
    <col min="8705" max="8710" width="12" style="199" customWidth="1"/>
    <col min="8711" max="8711" width="2.2" style="199" customWidth="1"/>
    <col min="8712" max="8712" width="5.7" style="199" customWidth="1"/>
    <col min="8713" max="8959" width="6" style="199"/>
    <col min="8960" max="8960" width="42.2" style="199" customWidth="1"/>
    <col min="8961" max="8966" width="12" style="199" customWidth="1"/>
    <col min="8967" max="8967" width="2.2" style="199" customWidth="1"/>
    <col min="8968" max="8968" width="5.7" style="199" customWidth="1"/>
    <col min="8969" max="9215" width="6" style="199"/>
    <col min="9216" max="9216" width="42.2" style="199" customWidth="1"/>
    <col min="9217" max="9222" width="12" style="199" customWidth="1"/>
    <col min="9223" max="9223" width="2.2" style="199" customWidth="1"/>
    <col min="9224" max="9224" width="5.7" style="199" customWidth="1"/>
    <col min="9225" max="9471" width="6" style="199"/>
    <col min="9472" max="9472" width="42.2" style="199" customWidth="1"/>
    <col min="9473" max="9478" width="12" style="199" customWidth="1"/>
    <col min="9479" max="9479" width="2.2" style="199" customWidth="1"/>
    <col min="9480" max="9480" width="5.7" style="199" customWidth="1"/>
    <col min="9481" max="9727" width="6" style="199"/>
    <col min="9728" max="9728" width="42.2" style="199" customWidth="1"/>
    <col min="9729" max="9734" width="12" style="199" customWidth="1"/>
    <col min="9735" max="9735" width="2.2" style="199" customWidth="1"/>
    <col min="9736" max="9736" width="5.7" style="199" customWidth="1"/>
    <col min="9737" max="9983" width="6" style="199"/>
    <col min="9984" max="9984" width="42.2" style="199" customWidth="1"/>
    <col min="9985" max="9990" width="12" style="199" customWidth="1"/>
    <col min="9991" max="9991" width="2.2" style="199" customWidth="1"/>
    <col min="9992" max="9992" width="5.7" style="199" customWidth="1"/>
    <col min="9993" max="10239" width="6" style="199"/>
    <col min="10240" max="10240" width="42.2" style="199" customWidth="1"/>
    <col min="10241" max="10246" width="12" style="199" customWidth="1"/>
    <col min="10247" max="10247" width="2.2" style="199" customWidth="1"/>
    <col min="10248" max="10248" width="5.7" style="199" customWidth="1"/>
    <col min="10249" max="10495" width="6" style="199"/>
    <col min="10496" max="10496" width="42.2" style="199" customWidth="1"/>
    <col min="10497" max="10502" width="12" style="199" customWidth="1"/>
    <col min="10503" max="10503" width="2.2" style="199" customWidth="1"/>
    <col min="10504" max="10504" width="5.7" style="199" customWidth="1"/>
    <col min="10505" max="10751" width="6" style="199"/>
    <col min="10752" max="10752" width="42.2" style="199" customWidth="1"/>
    <col min="10753" max="10758" width="12" style="199" customWidth="1"/>
    <col min="10759" max="10759" width="2.2" style="199" customWidth="1"/>
    <col min="10760" max="10760" width="5.7" style="199" customWidth="1"/>
    <col min="10761" max="11007" width="6" style="199"/>
    <col min="11008" max="11008" width="42.2" style="199" customWidth="1"/>
    <col min="11009" max="11014" width="12" style="199" customWidth="1"/>
    <col min="11015" max="11015" width="2.2" style="199" customWidth="1"/>
    <col min="11016" max="11016" width="5.7" style="199" customWidth="1"/>
    <col min="11017" max="11263" width="6" style="199"/>
    <col min="11264" max="11264" width="42.2" style="199" customWidth="1"/>
    <col min="11265" max="11270" width="12" style="199" customWidth="1"/>
    <col min="11271" max="11271" width="2.2" style="199" customWidth="1"/>
    <col min="11272" max="11272" width="5.7" style="199" customWidth="1"/>
    <col min="11273" max="11519" width="6" style="199"/>
    <col min="11520" max="11520" width="42.2" style="199" customWidth="1"/>
    <col min="11521" max="11526" width="12" style="199" customWidth="1"/>
    <col min="11527" max="11527" width="2.2" style="199" customWidth="1"/>
    <col min="11528" max="11528" width="5.7" style="199" customWidth="1"/>
    <col min="11529" max="11775" width="6" style="199"/>
    <col min="11776" max="11776" width="42.2" style="199" customWidth="1"/>
    <col min="11777" max="11782" width="12" style="199" customWidth="1"/>
    <col min="11783" max="11783" width="2.2" style="199" customWidth="1"/>
    <col min="11784" max="11784" width="5.7" style="199" customWidth="1"/>
    <col min="11785" max="12031" width="6" style="199"/>
    <col min="12032" max="12032" width="42.2" style="199" customWidth="1"/>
    <col min="12033" max="12038" width="12" style="199" customWidth="1"/>
    <col min="12039" max="12039" width="2.2" style="199" customWidth="1"/>
    <col min="12040" max="12040" width="5.7" style="199" customWidth="1"/>
    <col min="12041" max="12287" width="6" style="199"/>
    <col min="12288" max="12288" width="42.2" style="199" customWidth="1"/>
    <col min="12289" max="12294" width="12" style="199" customWidth="1"/>
    <col min="12295" max="12295" width="2.2" style="199" customWidth="1"/>
    <col min="12296" max="12296" width="5.7" style="199" customWidth="1"/>
    <col min="12297" max="12543" width="6" style="199"/>
    <col min="12544" max="12544" width="42.2" style="199" customWidth="1"/>
    <col min="12545" max="12550" width="12" style="199" customWidth="1"/>
    <col min="12551" max="12551" width="2.2" style="199" customWidth="1"/>
    <col min="12552" max="12552" width="5.7" style="199" customWidth="1"/>
    <col min="12553" max="12799" width="6" style="199"/>
    <col min="12800" max="12800" width="42.2" style="199" customWidth="1"/>
    <col min="12801" max="12806" width="12" style="199" customWidth="1"/>
    <col min="12807" max="12807" width="2.2" style="199" customWidth="1"/>
    <col min="12808" max="12808" width="5.7" style="199" customWidth="1"/>
    <col min="12809" max="13055" width="6" style="199"/>
    <col min="13056" max="13056" width="42.2" style="199" customWidth="1"/>
    <col min="13057" max="13062" width="12" style="199" customWidth="1"/>
    <col min="13063" max="13063" width="2.2" style="199" customWidth="1"/>
    <col min="13064" max="13064" width="5.7" style="199" customWidth="1"/>
    <col min="13065" max="13311" width="6" style="199"/>
    <col min="13312" max="13312" width="42.2" style="199" customWidth="1"/>
    <col min="13313" max="13318" width="12" style="199" customWidth="1"/>
    <col min="13319" max="13319" width="2.2" style="199" customWidth="1"/>
    <col min="13320" max="13320" width="5.7" style="199" customWidth="1"/>
    <col min="13321" max="13567" width="6" style="199"/>
    <col min="13568" max="13568" width="42.2" style="199" customWidth="1"/>
    <col min="13569" max="13574" width="12" style="199" customWidth="1"/>
    <col min="13575" max="13575" width="2.2" style="199" customWidth="1"/>
    <col min="13576" max="13576" width="5.7" style="199" customWidth="1"/>
    <col min="13577" max="13823" width="6" style="199"/>
    <col min="13824" max="13824" width="42.2" style="199" customWidth="1"/>
    <col min="13825" max="13830" width="12" style="199" customWidth="1"/>
    <col min="13831" max="13831" width="2.2" style="199" customWidth="1"/>
    <col min="13832" max="13832" width="5.7" style="199" customWidth="1"/>
    <col min="13833" max="14079" width="6" style="199"/>
    <col min="14080" max="14080" width="42.2" style="199" customWidth="1"/>
    <col min="14081" max="14086" width="12" style="199" customWidth="1"/>
    <col min="14087" max="14087" width="2.2" style="199" customWidth="1"/>
    <col min="14088" max="14088" width="5.7" style="199" customWidth="1"/>
    <col min="14089" max="14335" width="6" style="199"/>
    <col min="14336" max="14336" width="42.2" style="199" customWidth="1"/>
    <col min="14337" max="14342" width="12" style="199" customWidth="1"/>
    <col min="14343" max="14343" width="2.2" style="199" customWidth="1"/>
    <col min="14344" max="14344" width="5.7" style="199" customWidth="1"/>
    <col min="14345" max="14591" width="6" style="199"/>
    <col min="14592" max="14592" width="42.2" style="199" customWidth="1"/>
    <col min="14593" max="14598" width="12" style="199" customWidth="1"/>
    <col min="14599" max="14599" width="2.2" style="199" customWidth="1"/>
    <col min="14600" max="14600" width="5.7" style="199" customWidth="1"/>
    <col min="14601" max="14847" width="6" style="199"/>
    <col min="14848" max="14848" width="42.2" style="199" customWidth="1"/>
    <col min="14849" max="14854" width="12" style="199" customWidth="1"/>
    <col min="14855" max="14855" width="2.2" style="199" customWidth="1"/>
    <col min="14856" max="14856" width="5.7" style="199" customWidth="1"/>
    <col min="14857" max="15103" width="6" style="199"/>
    <col min="15104" max="15104" width="42.2" style="199" customWidth="1"/>
    <col min="15105" max="15110" width="12" style="199" customWidth="1"/>
    <col min="15111" max="15111" width="2.2" style="199" customWidth="1"/>
    <col min="15112" max="15112" width="5.7" style="199" customWidth="1"/>
    <col min="15113" max="15359" width="6" style="199"/>
    <col min="15360" max="15360" width="42.2" style="199" customWidth="1"/>
    <col min="15361" max="15366" width="12" style="199" customWidth="1"/>
    <col min="15367" max="15367" width="2.2" style="199" customWidth="1"/>
    <col min="15368" max="15368" width="5.7" style="199" customWidth="1"/>
    <col min="15369" max="15615" width="6" style="199"/>
    <col min="15616" max="15616" width="42.2" style="199" customWidth="1"/>
    <col min="15617" max="15622" width="12" style="199" customWidth="1"/>
    <col min="15623" max="15623" width="2.2" style="199" customWidth="1"/>
    <col min="15624" max="15624" width="5.7" style="199" customWidth="1"/>
    <col min="15625" max="15871" width="6" style="199"/>
    <col min="15872" max="15872" width="42.2" style="199" customWidth="1"/>
    <col min="15873" max="15878" width="12" style="199" customWidth="1"/>
    <col min="15879" max="15879" width="2.2" style="199" customWidth="1"/>
    <col min="15880" max="15880" width="5.7" style="199" customWidth="1"/>
    <col min="15881" max="16127" width="6" style="199"/>
    <col min="16128" max="16128" width="42.2" style="199" customWidth="1"/>
    <col min="16129" max="16134" width="12" style="199" customWidth="1"/>
    <col min="16135" max="16135" width="2.2" style="199" customWidth="1"/>
    <col min="16136" max="16136" width="5.7" style="199" customWidth="1"/>
    <col min="16137" max="16384" width="6" style="199"/>
  </cols>
  <sheetData>
    <row r="1" s="211" customFormat="1" ht="31.5" customHeight="1" spans="1:7">
      <c r="A1" s="200" t="s">
        <v>1367</v>
      </c>
      <c r="B1" s="200"/>
      <c r="C1" s="200"/>
      <c r="D1" s="200"/>
      <c r="E1" s="200"/>
      <c r="F1" s="200"/>
      <c r="G1" s="200"/>
    </row>
    <row r="2" s="198" customFormat="1" ht="15" customHeight="1" spans="6:7">
      <c r="F2" s="212" t="s">
        <v>1</v>
      </c>
      <c r="G2" s="212"/>
    </row>
    <row r="3" s="198" customFormat="1" ht="36" customHeight="1" spans="1:7">
      <c r="A3" s="203" t="s">
        <v>2</v>
      </c>
      <c r="B3" s="203" t="s">
        <v>3</v>
      </c>
      <c r="C3" s="203" t="s">
        <v>1094</v>
      </c>
      <c r="D3" s="203" t="s">
        <v>6</v>
      </c>
      <c r="E3" s="203" t="s">
        <v>1095</v>
      </c>
      <c r="F3" s="203" t="s">
        <v>1325</v>
      </c>
      <c r="G3" s="203"/>
    </row>
    <row r="4" s="198" customFormat="1" ht="25.95" customHeight="1" spans="1:7">
      <c r="A4" s="203"/>
      <c r="B4" s="203"/>
      <c r="C4" s="203"/>
      <c r="D4" s="203"/>
      <c r="E4" s="203"/>
      <c r="F4" s="205" t="s">
        <v>10</v>
      </c>
      <c r="G4" s="205" t="s">
        <v>11</v>
      </c>
    </row>
    <row r="5" ht="25.95" customHeight="1" spans="1:7">
      <c r="A5" s="206" t="s">
        <v>1091</v>
      </c>
      <c r="B5" s="207"/>
      <c r="C5" s="207"/>
      <c r="D5" s="207"/>
      <c r="E5" s="208"/>
      <c r="F5" s="207"/>
      <c r="G5" s="208"/>
    </row>
    <row r="6" ht="25.95" customHeight="1" spans="1:7">
      <c r="A6" s="210"/>
      <c r="B6" s="210"/>
      <c r="C6" s="210"/>
      <c r="D6" s="210"/>
      <c r="E6" s="210"/>
      <c r="F6" s="210"/>
      <c r="G6" s="210"/>
    </row>
    <row r="7" ht="25.95" customHeight="1" spans="1:7">
      <c r="A7" s="213" t="s">
        <v>1096</v>
      </c>
      <c r="B7" s="213"/>
      <c r="C7" s="213"/>
      <c r="D7" s="213"/>
      <c r="E7" s="213"/>
      <c r="F7" s="213"/>
      <c r="G7" s="213"/>
    </row>
    <row r="8" spans="2:4">
      <c r="B8" s="214"/>
      <c r="C8" s="214"/>
      <c r="D8" s="214"/>
    </row>
    <row r="9"/>
    <row r="10"/>
    <row r="11"/>
  </sheetData>
  <mergeCells count="10">
    <mergeCell ref="A1:G1"/>
    <mergeCell ref="F2:G2"/>
    <mergeCell ref="F3:G3"/>
    <mergeCell ref="A6:G6"/>
    <mergeCell ref="A7:G7"/>
    <mergeCell ref="A3:A4"/>
    <mergeCell ref="B3:B4"/>
    <mergeCell ref="C3:C4"/>
    <mergeCell ref="D3:D4"/>
    <mergeCell ref="E3:E4"/>
  </mergeCells>
  <printOptions horizontalCentered="1"/>
  <pageMargins left="0.432638888888889" right="0.313888888888889" top="0.354166666666667" bottom="0.707638888888889" header="0.354166666666667" footer="0.471527777777778"/>
  <pageSetup paperSize="9" scale="94" orientation="portrait" useFirstPageNumber="1"/>
  <headerFooter alignWithMargins="0"/>
</worksheet>
</file>

<file path=xl/worksheets/sheet2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Zeros="0" workbookViewId="0">
      <selection activeCell="B3" sqref="B3:B4"/>
    </sheetView>
  </sheetViews>
  <sheetFormatPr defaultColWidth="6" defaultRowHeight="12.75" customHeight="1" outlineLevelRow="6" outlineLevelCol="6"/>
  <cols>
    <col min="1" max="1" width="19" style="199" customWidth="1"/>
    <col min="2" max="4" width="13.6" style="199" customWidth="1"/>
    <col min="5" max="7" width="13.2" style="199" customWidth="1"/>
    <col min="8" max="8" width="3" style="199" customWidth="1"/>
    <col min="9" max="9" width="6" style="199" customWidth="1"/>
    <col min="10" max="10" width="9.2" style="199" customWidth="1"/>
    <col min="11" max="256" width="6" style="199"/>
    <col min="257" max="257" width="42.2" style="199" customWidth="1"/>
    <col min="258" max="263" width="12" style="199" customWidth="1"/>
    <col min="264" max="264" width="3" style="199" customWidth="1"/>
    <col min="265" max="265" width="6" style="199" customWidth="1"/>
    <col min="266" max="266" width="9.2" style="199" customWidth="1"/>
    <col min="267" max="512" width="6" style="199"/>
    <col min="513" max="513" width="42.2" style="199" customWidth="1"/>
    <col min="514" max="519" width="12" style="199" customWidth="1"/>
    <col min="520" max="520" width="3" style="199" customWidth="1"/>
    <col min="521" max="521" width="6" style="199" customWidth="1"/>
    <col min="522" max="522" width="9.2" style="199" customWidth="1"/>
    <col min="523" max="768" width="6" style="199"/>
    <col min="769" max="769" width="42.2" style="199" customWidth="1"/>
    <col min="770" max="775" width="12" style="199" customWidth="1"/>
    <col min="776" max="776" width="3" style="199" customWidth="1"/>
    <col min="777" max="777" width="6" style="199" customWidth="1"/>
    <col min="778" max="778" width="9.2" style="199" customWidth="1"/>
    <col min="779" max="1024" width="6" style="199"/>
    <col min="1025" max="1025" width="42.2" style="199" customWidth="1"/>
    <col min="1026" max="1031" width="12" style="199" customWidth="1"/>
    <col min="1032" max="1032" width="3" style="199" customWidth="1"/>
    <col min="1033" max="1033" width="6" style="199" customWidth="1"/>
    <col min="1034" max="1034" width="9.2" style="199" customWidth="1"/>
    <col min="1035" max="1280" width="6" style="199"/>
    <col min="1281" max="1281" width="42.2" style="199" customWidth="1"/>
    <col min="1282" max="1287" width="12" style="199" customWidth="1"/>
    <col min="1288" max="1288" width="3" style="199" customWidth="1"/>
    <col min="1289" max="1289" width="6" style="199" customWidth="1"/>
    <col min="1290" max="1290" width="9.2" style="199" customWidth="1"/>
    <col min="1291" max="1536" width="6" style="199"/>
    <col min="1537" max="1537" width="42.2" style="199" customWidth="1"/>
    <col min="1538" max="1543" width="12" style="199" customWidth="1"/>
    <col min="1544" max="1544" width="3" style="199" customWidth="1"/>
    <col min="1545" max="1545" width="6" style="199" customWidth="1"/>
    <col min="1546" max="1546" width="9.2" style="199" customWidth="1"/>
    <col min="1547" max="1792" width="6" style="199"/>
    <col min="1793" max="1793" width="42.2" style="199" customWidth="1"/>
    <col min="1794" max="1799" width="12" style="199" customWidth="1"/>
    <col min="1800" max="1800" width="3" style="199" customWidth="1"/>
    <col min="1801" max="1801" width="6" style="199" customWidth="1"/>
    <col min="1802" max="1802" width="9.2" style="199" customWidth="1"/>
    <col min="1803" max="2048" width="6" style="199"/>
    <col min="2049" max="2049" width="42.2" style="199" customWidth="1"/>
    <col min="2050" max="2055" width="12" style="199" customWidth="1"/>
    <col min="2056" max="2056" width="3" style="199" customWidth="1"/>
    <col min="2057" max="2057" width="6" style="199" customWidth="1"/>
    <col min="2058" max="2058" width="9.2" style="199" customWidth="1"/>
    <col min="2059" max="2304" width="6" style="199"/>
    <col min="2305" max="2305" width="42.2" style="199" customWidth="1"/>
    <col min="2306" max="2311" width="12" style="199" customWidth="1"/>
    <col min="2312" max="2312" width="3" style="199" customWidth="1"/>
    <col min="2313" max="2313" width="6" style="199" customWidth="1"/>
    <col min="2314" max="2314" width="9.2" style="199" customWidth="1"/>
    <col min="2315" max="2560" width="6" style="199"/>
    <col min="2561" max="2561" width="42.2" style="199" customWidth="1"/>
    <col min="2562" max="2567" width="12" style="199" customWidth="1"/>
    <col min="2568" max="2568" width="3" style="199" customWidth="1"/>
    <col min="2569" max="2569" width="6" style="199" customWidth="1"/>
    <col min="2570" max="2570" width="9.2" style="199" customWidth="1"/>
    <col min="2571" max="2816" width="6" style="199"/>
    <col min="2817" max="2817" width="42.2" style="199" customWidth="1"/>
    <col min="2818" max="2823" width="12" style="199" customWidth="1"/>
    <col min="2824" max="2824" width="3" style="199" customWidth="1"/>
    <col min="2825" max="2825" width="6" style="199" customWidth="1"/>
    <col min="2826" max="2826" width="9.2" style="199" customWidth="1"/>
    <col min="2827" max="3072" width="6" style="199"/>
    <col min="3073" max="3073" width="42.2" style="199" customWidth="1"/>
    <col min="3074" max="3079" width="12" style="199" customWidth="1"/>
    <col min="3080" max="3080" width="3" style="199" customWidth="1"/>
    <col min="3081" max="3081" width="6" style="199" customWidth="1"/>
    <col min="3082" max="3082" width="9.2" style="199" customWidth="1"/>
    <col min="3083" max="3328" width="6" style="199"/>
    <col min="3329" max="3329" width="42.2" style="199" customWidth="1"/>
    <col min="3330" max="3335" width="12" style="199" customWidth="1"/>
    <col min="3336" max="3336" width="3" style="199" customWidth="1"/>
    <col min="3337" max="3337" width="6" style="199" customWidth="1"/>
    <col min="3338" max="3338" width="9.2" style="199" customWidth="1"/>
    <col min="3339" max="3584" width="6" style="199"/>
    <col min="3585" max="3585" width="42.2" style="199" customWidth="1"/>
    <col min="3586" max="3591" width="12" style="199" customWidth="1"/>
    <col min="3592" max="3592" width="3" style="199" customWidth="1"/>
    <col min="3593" max="3593" width="6" style="199" customWidth="1"/>
    <col min="3594" max="3594" width="9.2" style="199" customWidth="1"/>
    <col min="3595" max="3840" width="6" style="199"/>
    <col min="3841" max="3841" width="42.2" style="199" customWidth="1"/>
    <col min="3842" max="3847" width="12" style="199" customWidth="1"/>
    <col min="3848" max="3848" width="3" style="199" customWidth="1"/>
    <col min="3849" max="3849" width="6" style="199" customWidth="1"/>
    <col min="3850" max="3850" width="9.2" style="199" customWidth="1"/>
    <col min="3851" max="4096" width="6" style="199"/>
    <col min="4097" max="4097" width="42.2" style="199" customWidth="1"/>
    <col min="4098" max="4103" width="12" style="199" customWidth="1"/>
    <col min="4104" max="4104" width="3" style="199" customWidth="1"/>
    <col min="4105" max="4105" width="6" style="199" customWidth="1"/>
    <col min="4106" max="4106" width="9.2" style="199" customWidth="1"/>
    <col min="4107" max="4352" width="6" style="199"/>
    <col min="4353" max="4353" width="42.2" style="199" customWidth="1"/>
    <col min="4354" max="4359" width="12" style="199" customWidth="1"/>
    <col min="4360" max="4360" width="3" style="199" customWidth="1"/>
    <col min="4361" max="4361" width="6" style="199" customWidth="1"/>
    <col min="4362" max="4362" width="9.2" style="199" customWidth="1"/>
    <col min="4363" max="4608" width="6" style="199"/>
    <col min="4609" max="4609" width="42.2" style="199" customWidth="1"/>
    <col min="4610" max="4615" width="12" style="199" customWidth="1"/>
    <col min="4616" max="4616" width="3" style="199" customWidth="1"/>
    <col min="4617" max="4617" width="6" style="199" customWidth="1"/>
    <col min="4618" max="4618" width="9.2" style="199" customWidth="1"/>
    <col min="4619" max="4864" width="6" style="199"/>
    <col min="4865" max="4865" width="42.2" style="199" customWidth="1"/>
    <col min="4866" max="4871" width="12" style="199" customWidth="1"/>
    <col min="4872" max="4872" width="3" style="199" customWidth="1"/>
    <col min="4873" max="4873" width="6" style="199" customWidth="1"/>
    <col min="4874" max="4874" width="9.2" style="199" customWidth="1"/>
    <col min="4875" max="5120" width="6" style="199"/>
    <col min="5121" max="5121" width="42.2" style="199" customWidth="1"/>
    <col min="5122" max="5127" width="12" style="199" customWidth="1"/>
    <col min="5128" max="5128" width="3" style="199" customWidth="1"/>
    <col min="5129" max="5129" width="6" style="199" customWidth="1"/>
    <col min="5130" max="5130" width="9.2" style="199" customWidth="1"/>
    <col min="5131" max="5376" width="6" style="199"/>
    <col min="5377" max="5377" width="42.2" style="199" customWidth="1"/>
    <col min="5378" max="5383" width="12" style="199" customWidth="1"/>
    <col min="5384" max="5384" width="3" style="199" customWidth="1"/>
    <col min="5385" max="5385" width="6" style="199" customWidth="1"/>
    <col min="5386" max="5386" width="9.2" style="199" customWidth="1"/>
    <col min="5387" max="5632" width="6" style="199"/>
    <col min="5633" max="5633" width="42.2" style="199" customWidth="1"/>
    <col min="5634" max="5639" width="12" style="199" customWidth="1"/>
    <col min="5640" max="5640" width="3" style="199" customWidth="1"/>
    <col min="5641" max="5641" width="6" style="199" customWidth="1"/>
    <col min="5642" max="5642" width="9.2" style="199" customWidth="1"/>
    <col min="5643" max="5888" width="6" style="199"/>
    <col min="5889" max="5889" width="42.2" style="199" customWidth="1"/>
    <col min="5890" max="5895" width="12" style="199" customWidth="1"/>
    <col min="5896" max="5896" width="3" style="199" customWidth="1"/>
    <col min="5897" max="5897" width="6" style="199" customWidth="1"/>
    <col min="5898" max="5898" width="9.2" style="199" customWidth="1"/>
    <col min="5899" max="6144" width="6" style="199"/>
    <col min="6145" max="6145" width="42.2" style="199" customWidth="1"/>
    <col min="6146" max="6151" width="12" style="199" customWidth="1"/>
    <col min="6152" max="6152" width="3" style="199" customWidth="1"/>
    <col min="6153" max="6153" width="6" style="199" customWidth="1"/>
    <col min="6154" max="6154" width="9.2" style="199" customWidth="1"/>
    <col min="6155" max="6400" width="6" style="199"/>
    <col min="6401" max="6401" width="42.2" style="199" customWidth="1"/>
    <col min="6402" max="6407" width="12" style="199" customWidth="1"/>
    <col min="6408" max="6408" width="3" style="199" customWidth="1"/>
    <col min="6409" max="6409" width="6" style="199" customWidth="1"/>
    <col min="6410" max="6410" width="9.2" style="199" customWidth="1"/>
    <col min="6411" max="6656" width="6" style="199"/>
    <col min="6657" max="6657" width="42.2" style="199" customWidth="1"/>
    <col min="6658" max="6663" width="12" style="199" customWidth="1"/>
    <col min="6664" max="6664" width="3" style="199" customWidth="1"/>
    <col min="6665" max="6665" width="6" style="199" customWidth="1"/>
    <col min="6666" max="6666" width="9.2" style="199" customWidth="1"/>
    <col min="6667" max="6912" width="6" style="199"/>
    <col min="6913" max="6913" width="42.2" style="199" customWidth="1"/>
    <col min="6914" max="6919" width="12" style="199" customWidth="1"/>
    <col min="6920" max="6920" width="3" style="199" customWidth="1"/>
    <col min="6921" max="6921" width="6" style="199" customWidth="1"/>
    <col min="6922" max="6922" width="9.2" style="199" customWidth="1"/>
    <col min="6923" max="7168" width="6" style="199"/>
    <col min="7169" max="7169" width="42.2" style="199" customWidth="1"/>
    <col min="7170" max="7175" width="12" style="199" customWidth="1"/>
    <col min="7176" max="7176" width="3" style="199" customWidth="1"/>
    <col min="7177" max="7177" width="6" style="199" customWidth="1"/>
    <col min="7178" max="7178" width="9.2" style="199" customWidth="1"/>
    <col min="7179" max="7424" width="6" style="199"/>
    <col min="7425" max="7425" width="42.2" style="199" customWidth="1"/>
    <col min="7426" max="7431" width="12" style="199" customWidth="1"/>
    <col min="7432" max="7432" width="3" style="199" customWidth="1"/>
    <col min="7433" max="7433" width="6" style="199" customWidth="1"/>
    <col min="7434" max="7434" width="9.2" style="199" customWidth="1"/>
    <col min="7435" max="7680" width="6" style="199"/>
    <col min="7681" max="7681" width="42.2" style="199" customWidth="1"/>
    <col min="7682" max="7687" width="12" style="199" customWidth="1"/>
    <col min="7688" max="7688" width="3" style="199" customWidth="1"/>
    <col min="7689" max="7689" width="6" style="199" customWidth="1"/>
    <col min="7690" max="7690" width="9.2" style="199" customWidth="1"/>
    <col min="7691" max="7936" width="6" style="199"/>
    <col min="7937" max="7937" width="42.2" style="199" customWidth="1"/>
    <col min="7938" max="7943" width="12" style="199" customWidth="1"/>
    <col min="7944" max="7944" width="3" style="199" customWidth="1"/>
    <col min="7945" max="7945" width="6" style="199" customWidth="1"/>
    <col min="7946" max="7946" width="9.2" style="199" customWidth="1"/>
    <col min="7947" max="8192" width="6" style="199"/>
    <col min="8193" max="8193" width="42.2" style="199" customWidth="1"/>
    <col min="8194" max="8199" width="12" style="199" customWidth="1"/>
    <col min="8200" max="8200" width="3" style="199" customWidth="1"/>
    <col min="8201" max="8201" width="6" style="199" customWidth="1"/>
    <col min="8202" max="8202" width="9.2" style="199" customWidth="1"/>
    <col min="8203" max="8448" width="6" style="199"/>
    <col min="8449" max="8449" width="42.2" style="199" customWidth="1"/>
    <col min="8450" max="8455" width="12" style="199" customWidth="1"/>
    <col min="8456" max="8456" width="3" style="199" customWidth="1"/>
    <col min="8457" max="8457" width="6" style="199" customWidth="1"/>
    <col min="8458" max="8458" width="9.2" style="199" customWidth="1"/>
    <col min="8459" max="8704" width="6" style="199"/>
    <col min="8705" max="8705" width="42.2" style="199" customWidth="1"/>
    <col min="8706" max="8711" width="12" style="199" customWidth="1"/>
    <col min="8712" max="8712" width="3" style="199" customWidth="1"/>
    <col min="8713" max="8713" width="6" style="199" customWidth="1"/>
    <col min="8714" max="8714" width="9.2" style="199" customWidth="1"/>
    <col min="8715" max="8960" width="6" style="199"/>
    <col min="8961" max="8961" width="42.2" style="199" customWidth="1"/>
    <col min="8962" max="8967" width="12" style="199" customWidth="1"/>
    <col min="8968" max="8968" width="3" style="199" customWidth="1"/>
    <col min="8969" max="8969" width="6" style="199" customWidth="1"/>
    <col min="8970" max="8970" width="9.2" style="199" customWidth="1"/>
    <col min="8971" max="9216" width="6" style="199"/>
    <col min="9217" max="9217" width="42.2" style="199" customWidth="1"/>
    <col min="9218" max="9223" width="12" style="199" customWidth="1"/>
    <col min="9224" max="9224" width="3" style="199" customWidth="1"/>
    <col min="9225" max="9225" width="6" style="199" customWidth="1"/>
    <col min="9226" max="9226" width="9.2" style="199" customWidth="1"/>
    <col min="9227" max="9472" width="6" style="199"/>
    <col min="9473" max="9473" width="42.2" style="199" customWidth="1"/>
    <col min="9474" max="9479" width="12" style="199" customWidth="1"/>
    <col min="9480" max="9480" width="3" style="199" customWidth="1"/>
    <col min="9481" max="9481" width="6" style="199" customWidth="1"/>
    <col min="9482" max="9482" width="9.2" style="199" customWidth="1"/>
    <col min="9483" max="9728" width="6" style="199"/>
    <col min="9729" max="9729" width="42.2" style="199" customWidth="1"/>
    <col min="9730" max="9735" width="12" style="199" customWidth="1"/>
    <col min="9736" max="9736" width="3" style="199" customWidth="1"/>
    <col min="9737" max="9737" width="6" style="199" customWidth="1"/>
    <col min="9738" max="9738" width="9.2" style="199" customWidth="1"/>
    <col min="9739" max="9984" width="6" style="199"/>
    <col min="9985" max="9985" width="42.2" style="199" customWidth="1"/>
    <col min="9986" max="9991" width="12" style="199" customWidth="1"/>
    <col min="9992" max="9992" width="3" style="199" customWidth="1"/>
    <col min="9993" max="9993" width="6" style="199" customWidth="1"/>
    <col min="9994" max="9994" width="9.2" style="199" customWidth="1"/>
    <col min="9995" max="10240" width="6" style="199"/>
    <col min="10241" max="10241" width="42.2" style="199" customWidth="1"/>
    <col min="10242" max="10247" width="12" style="199" customWidth="1"/>
    <col min="10248" max="10248" width="3" style="199" customWidth="1"/>
    <col min="10249" max="10249" width="6" style="199" customWidth="1"/>
    <col min="10250" max="10250" width="9.2" style="199" customWidth="1"/>
    <col min="10251" max="10496" width="6" style="199"/>
    <col min="10497" max="10497" width="42.2" style="199" customWidth="1"/>
    <col min="10498" max="10503" width="12" style="199" customWidth="1"/>
    <col min="10504" max="10504" width="3" style="199" customWidth="1"/>
    <col min="10505" max="10505" width="6" style="199" customWidth="1"/>
    <col min="10506" max="10506" width="9.2" style="199" customWidth="1"/>
    <col min="10507" max="10752" width="6" style="199"/>
    <col min="10753" max="10753" width="42.2" style="199" customWidth="1"/>
    <col min="10754" max="10759" width="12" style="199" customWidth="1"/>
    <col min="10760" max="10760" width="3" style="199" customWidth="1"/>
    <col min="10761" max="10761" width="6" style="199" customWidth="1"/>
    <col min="10762" max="10762" width="9.2" style="199" customWidth="1"/>
    <col min="10763" max="11008" width="6" style="199"/>
    <col min="11009" max="11009" width="42.2" style="199" customWidth="1"/>
    <col min="11010" max="11015" width="12" style="199" customWidth="1"/>
    <col min="11016" max="11016" width="3" style="199" customWidth="1"/>
    <col min="11017" max="11017" width="6" style="199" customWidth="1"/>
    <col min="11018" max="11018" width="9.2" style="199" customWidth="1"/>
    <col min="11019" max="11264" width="6" style="199"/>
    <col min="11265" max="11265" width="42.2" style="199" customWidth="1"/>
    <col min="11266" max="11271" width="12" style="199" customWidth="1"/>
    <col min="11272" max="11272" width="3" style="199" customWidth="1"/>
    <col min="11273" max="11273" width="6" style="199" customWidth="1"/>
    <col min="11274" max="11274" width="9.2" style="199" customWidth="1"/>
    <col min="11275" max="11520" width="6" style="199"/>
    <col min="11521" max="11521" width="42.2" style="199" customWidth="1"/>
    <col min="11522" max="11527" width="12" style="199" customWidth="1"/>
    <col min="11528" max="11528" width="3" style="199" customWidth="1"/>
    <col min="11529" max="11529" width="6" style="199" customWidth="1"/>
    <col min="11530" max="11530" width="9.2" style="199" customWidth="1"/>
    <col min="11531" max="11776" width="6" style="199"/>
    <col min="11777" max="11777" width="42.2" style="199" customWidth="1"/>
    <col min="11778" max="11783" width="12" style="199" customWidth="1"/>
    <col min="11784" max="11784" width="3" style="199" customWidth="1"/>
    <col min="11785" max="11785" width="6" style="199" customWidth="1"/>
    <col min="11786" max="11786" width="9.2" style="199" customWidth="1"/>
    <col min="11787" max="12032" width="6" style="199"/>
    <col min="12033" max="12033" width="42.2" style="199" customWidth="1"/>
    <col min="12034" max="12039" width="12" style="199" customWidth="1"/>
    <col min="12040" max="12040" width="3" style="199" customWidth="1"/>
    <col min="12041" max="12041" width="6" style="199" customWidth="1"/>
    <col min="12042" max="12042" width="9.2" style="199" customWidth="1"/>
    <col min="12043" max="12288" width="6" style="199"/>
    <col min="12289" max="12289" width="42.2" style="199" customWidth="1"/>
    <col min="12290" max="12295" width="12" style="199" customWidth="1"/>
    <col min="12296" max="12296" width="3" style="199" customWidth="1"/>
    <col min="12297" max="12297" width="6" style="199" customWidth="1"/>
    <col min="12298" max="12298" width="9.2" style="199" customWidth="1"/>
    <col min="12299" max="12544" width="6" style="199"/>
    <col min="12545" max="12545" width="42.2" style="199" customWidth="1"/>
    <col min="12546" max="12551" width="12" style="199" customWidth="1"/>
    <col min="12552" max="12552" width="3" style="199" customWidth="1"/>
    <col min="12553" max="12553" width="6" style="199" customWidth="1"/>
    <col min="12554" max="12554" width="9.2" style="199" customWidth="1"/>
    <col min="12555" max="12800" width="6" style="199"/>
    <col min="12801" max="12801" width="42.2" style="199" customWidth="1"/>
    <col min="12802" max="12807" width="12" style="199" customWidth="1"/>
    <col min="12808" max="12808" width="3" style="199" customWidth="1"/>
    <col min="12809" max="12809" width="6" style="199" customWidth="1"/>
    <col min="12810" max="12810" width="9.2" style="199" customWidth="1"/>
    <col min="12811" max="13056" width="6" style="199"/>
    <col min="13057" max="13057" width="42.2" style="199" customWidth="1"/>
    <col min="13058" max="13063" width="12" style="199" customWidth="1"/>
    <col min="13064" max="13064" width="3" style="199" customWidth="1"/>
    <col min="13065" max="13065" width="6" style="199" customWidth="1"/>
    <col min="13066" max="13066" width="9.2" style="199" customWidth="1"/>
    <col min="13067" max="13312" width="6" style="199"/>
    <col min="13313" max="13313" width="42.2" style="199" customWidth="1"/>
    <col min="13314" max="13319" width="12" style="199" customWidth="1"/>
    <col min="13320" max="13320" width="3" style="199" customWidth="1"/>
    <col min="13321" max="13321" width="6" style="199" customWidth="1"/>
    <col min="13322" max="13322" width="9.2" style="199" customWidth="1"/>
    <col min="13323" max="13568" width="6" style="199"/>
    <col min="13569" max="13569" width="42.2" style="199" customWidth="1"/>
    <col min="13570" max="13575" width="12" style="199" customWidth="1"/>
    <col min="13576" max="13576" width="3" style="199" customWidth="1"/>
    <col min="13577" max="13577" width="6" style="199" customWidth="1"/>
    <col min="13578" max="13578" width="9.2" style="199" customWidth="1"/>
    <col min="13579" max="13824" width="6" style="199"/>
    <col min="13825" max="13825" width="42.2" style="199" customWidth="1"/>
    <col min="13826" max="13831" width="12" style="199" customWidth="1"/>
    <col min="13832" max="13832" width="3" style="199" customWidth="1"/>
    <col min="13833" max="13833" width="6" style="199" customWidth="1"/>
    <col min="13834" max="13834" width="9.2" style="199" customWidth="1"/>
    <col min="13835" max="14080" width="6" style="199"/>
    <col min="14081" max="14081" width="42.2" style="199" customWidth="1"/>
    <col min="14082" max="14087" width="12" style="199" customWidth="1"/>
    <col min="14088" max="14088" width="3" style="199" customWidth="1"/>
    <col min="14089" max="14089" width="6" style="199" customWidth="1"/>
    <col min="14090" max="14090" width="9.2" style="199" customWidth="1"/>
    <col min="14091" max="14336" width="6" style="199"/>
    <col min="14337" max="14337" width="42.2" style="199" customWidth="1"/>
    <col min="14338" max="14343" width="12" style="199" customWidth="1"/>
    <col min="14344" max="14344" width="3" style="199" customWidth="1"/>
    <col min="14345" max="14345" width="6" style="199" customWidth="1"/>
    <col min="14346" max="14346" width="9.2" style="199" customWidth="1"/>
    <col min="14347" max="14592" width="6" style="199"/>
    <col min="14593" max="14593" width="42.2" style="199" customWidth="1"/>
    <col min="14594" max="14599" width="12" style="199" customWidth="1"/>
    <col min="14600" max="14600" width="3" style="199" customWidth="1"/>
    <col min="14601" max="14601" width="6" style="199" customWidth="1"/>
    <col min="14602" max="14602" width="9.2" style="199" customWidth="1"/>
    <col min="14603" max="14848" width="6" style="199"/>
    <col min="14849" max="14849" width="42.2" style="199" customWidth="1"/>
    <col min="14850" max="14855" width="12" style="199" customWidth="1"/>
    <col min="14856" max="14856" width="3" style="199" customWidth="1"/>
    <col min="14857" max="14857" width="6" style="199" customWidth="1"/>
    <col min="14858" max="14858" width="9.2" style="199" customWidth="1"/>
    <col min="14859" max="15104" width="6" style="199"/>
    <col min="15105" max="15105" width="42.2" style="199" customWidth="1"/>
    <col min="15106" max="15111" width="12" style="199" customWidth="1"/>
    <col min="15112" max="15112" width="3" style="199" customWidth="1"/>
    <col min="15113" max="15113" width="6" style="199" customWidth="1"/>
    <col min="15114" max="15114" width="9.2" style="199" customWidth="1"/>
    <col min="15115" max="15360" width="6" style="199"/>
    <col min="15361" max="15361" width="42.2" style="199" customWidth="1"/>
    <col min="15362" max="15367" width="12" style="199" customWidth="1"/>
    <col min="15368" max="15368" width="3" style="199" customWidth="1"/>
    <col min="15369" max="15369" width="6" style="199" customWidth="1"/>
    <col min="15370" max="15370" width="9.2" style="199" customWidth="1"/>
    <col min="15371" max="15616" width="6" style="199"/>
    <col min="15617" max="15617" width="42.2" style="199" customWidth="1"/>
    <col min="15618" max="15623" width="12" style="199" customWidth="1"/>
    <col min="15624" max="15624" width="3" style="199" customWidth="1"/>
    <col min="15625" max="15625" width="6" style="199" customWidth="1"/>
    <col min="15626" max="15626" width="9.2" style="199" customWidth="1"/>
    <col min="15627" max="15872" width="6" style="199"/>
    <col min="15873" max="15873" width="42.2" style="199" customWidth="1"/>
    <col min="15874" max="15879" width="12" style="199" customWidth="1"/>
    <col min="15880" max="15880" width="3" style="199" customWidth="1"/>
    <col min="15881" max="15881" width="6" style="199" customWidth="1"/>
    <col min="15882" max="15882" width="9.2" style="199" customWidth="1"/>
    <col min="15883" max="16128" width="6" style="199"/>
    <col min="16129" max="16129" width="42.2" style="199" customWidth="1"/>
    <col min="16130" max="16135" width="12" style="199" customWidth="1"/>
    <col min="16136" max="16136" width="3" style="199" customWidth="1"/>
    <col min="16137" max="16137" width="6" style="199" customWidth="1"/>
    <col min="16138" max="16138" width="9.2" style="199" customWidth="1"/>
    <col min="16139" max="16384" width="6" style="199"/>
  </cols>
  <sheetData>
    <row r="1" s="197" customFormat="1" ht="31.5" customHeight="1" spans="1:7">
      <c r="A1" s="200" t="s">
        <v>1368</v>
      </c>
      <c r="B1" s="200"/>
      <c r="C1" s="200"/>
      <c r="D1" s="200"/>
      <c r="E1" s="200"/>
      <c r="F1" s="200"/>
      <c r="G1" s="200"/>
    </row>
    <row r="2" s="198" customFormat="1" ht="18" customHeight="1" spans="1:7">
      <c r="A2" s="201"/>
      <c r="B2" s="201"/>
      <c r="C2" s="201"/>
      <c r="F2" s="202" t="s">
        <v>1</v>
      </c>
      <c r="G2" s="202"/>
    </row>
    <row r="3" s="198" customFormat="1" ht="37.05" customHeight="1" spans="1:7">
      <c r="A3" s="203" t="s">
        <v>2</v>
      </c>
      <c r="B3" s="203" t="s">
        <v>3</v>
      </c>
      <c r="C3" s="203" t="s">
        <v>1094</v>
      </c>
      <c r="D3" s="203" t="s">
        <v>6</v>
      </c>
      <c r="E3" s="203" t="s">
        <v>1095</v>
      </c>
      <c r="F3" s="204" t="s">
        <v>1355</v>
      </c>
      <c r="G3" s="204"/>
    </row>
    <row r="4" s="198" customFormat="1" ht="25.95" customHeight="1" spans="1:7">
      <c r="A4" s="203"/>
      <c r="B4" s="203"/>
      <c r="C4" s="203"/>
      <c r="D4" s="203"/>
      <c r="E4" s="203"/>
      <c r="F4" s="205" t="s">
        <v>10</v>
      </c>
      <c r="G4" s="205" t="s">
        <v>11</v>
      </c>
    </row>
    <row r="5" ht="25.95" customHeight="1" spans="1:7">
      <c r="A5" s="206" t="s">
        <v>1092</v>
      </c>
      <c r="B5" s="207"/>
      <c r="C5" s="207"/>
      <c r="D5" s="207"/>
      <c r="E5" s="208"/>
      <c r="F5" s="207"/>
      <c r="G5" s="208"/>
    </row>
    <row r="6" ht="25.95" customHeight="1" spans="1:7">
      <c r="A6" s="209"/>
      <c r="B6" s="209"/>
      <c r="C6" s="209"/>
      <c r="D6" s="209"/>
      <c r="E6" s="209"/>
      <c r="F6" s="209"/>
      <c r="G6" s="209"/>
    </row>
    <row r="7" ht="22.05" customHeight="1" spans="1:7">
      <c r="A7" s="210" t="s">
        <v>1369</v>
      </c>
      <c r="B7" s="210"/>
      <c r="C7" s="210"/>
      <c r="D7" s="210"/>
      <c r="E7" s="210"/>
      <c r="F7" s="210"/>
      <c r="G7" s="210"/>
    </row>
  </sheetData>
  <mergeCells count="10">
    <mergeCell ref="A1:G1"/>
    <mergeCell ref="F2:G2"/>
    <mergeCell ref="F3:G3"/>
    <mergeCell ref="A6:G6"/>
    <mergeCell ref="A7:G7"/>
    <mergeCell ref="A3:A4"/>
    <mergeCell ref="B3:B4"/>
    <mergeCell ref="C3:C4"/>
    <mergeCell ref="D3:D4"/>
    <mergeCell ref="E3:E4"/>
  </mergeCells>
  <printOptions horizontalCentered="1"/>
  <pageMargins left="0.432638888888889" right="0.313888888888889" top="0.354166666666667" bottom="0.707638888888889" header="0.354166666666667" footer="0.471527777777778"/>
  <pageSetup paperSize="9" scale="94" orientation="portrait" useFirstPageNumber="1"/>
  <headerFooter alignWithMargins="0"/>
</worksheet>
</file>

<file path=xl/worksheets/sheet2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11"/>
  <sheetViews>
    <sheetView workbookViewId="0">
      <selection activeCell="A1" sqref="A1:B1"/>
    </sheetView>
  </sheetViews>
  <sheetFormatPr defaultColWidth="9.1" defaultRowHeight="14.25"/>
  <cols>
    <col min="1" max="1" width="34.2" style="190" customWidth="1"/>
    <col min="2" max="2" width="44.4" style="190" customWidth="1"/>
    <col min="3" max="244" width="9.1" style="190" customWidth="1"/>
    <col min="245" max="254" width="9.1" style="189"/>
    <col min="255" max="255" width="40.6" style="189" customWidth="1"/>
    <col min="256" max="256" width="36.1" style="189" customWidth="1"/>
    <col min="257" max="500" width="9.1" style="189" customWidth="1"/>
    <col min="501" max="510" width="9.1" style="189"/>
    <col min="511" max="511" width="40.6" style="189" customWidth="1"/>
    <col min="512" max="512" width="36.1" style="189" customWidth="1"/>
    <col min="513" max="756" width="9.1" style="189" customWidth="1"/>
    <col min="757" max="766" width="9.1" style="189"/>
    <col min="767" max="767" width="40.6" style="189" customWidth="1"/>
    <col min="768" max="768" width="36.1" style="189" customWidth="1"/>
    <col min="769" max="1012" width="9.1" style="189" customWidth="1"/>
    <col min="1013" max="1022" width="9.1" style="189"/>
    <col min="1023" max="1023" width="40.6" style="189" customWidth="1"/>
    <col min="1024" max="1024" width="36.1" style="189" customWidth="1"/>
    <col min="1025" max="1268" width="9.1" style="189" customWidth="1"/>
    <col min="1269" max="1278" width="9.1" style="189"/>
    <col min="1279" max="1279" width="40.6" style="189" customWidth="1"/>
    <col min="1280" max="1280" width="36.1" style="189" customWidth="1"/>
    <col min="1281" max="1524" width="9.1" style="189" customWidth="1"/>
    <col min="1525" max="1534" width="9.1" style="189"/>
    <col min="1535" max="1535" width="40.6" style="189" customWidth="1"/>
    <col min="1536" max="1536" width="36.1" style="189" customWidth="1"/>
    <col min="1537" max="1780" width="9.1" style="189" customWidth="1"/>
    <col min="1781" max="1790" width="9.1" style="189"/>
    <col min="1791" max="1791" width="40.6" style="189" customWidth="1"/>
    <col min="1792" max="1792" width="36.1" style="189" customWidth="1"/>
    <col min="1793" max="2036" width="9.1" style="189" customWidth="1"/>
    <col min="2037" max="2046" width="9.1" style="189"/>
    <col min="2047" max="2047" width="40.6" style="189" customWidth="1"/>
    <col min="2048" max="2048" width="36.1" style="189" customWidth="1"/>
    <col min="2049" max="2292" width="9.1" style="189" customWidth="1"/>
    <col min="2293" max="2302" width="9.1" style="189"/>
    <col min="2303" max="2303" width="40.6" style="189" customWidth="1"/>
    <col min="2304" max="2304" width="36.1" style="189" customWidth="1"/>
    <col min="2305" max="2548" width="9.1" style="189" customWidth="1"/>
    <col min="2549" max="2558" width="9.1" style="189"/>
    <col min="2559" max="2559" width="40.6" style="189" customWidth="1"/>
    <col min="2560" max="2560" width="36.1" style="189" customWidth="1"/>
    <col min="2561" max="2804" width="9.1" style="189" customWidth="1"/>
    <col min="2805" max="2814" width="9.1" style="189"/>
    <col min="2815" max="2815" width="40.6" style="189" customWidth="1"/>
    <col min="2816" max="2816" width="36.1" style="189" customWidth="1"/>
    <col min="2817" max="3060" width="9.1" style="189" customWidth="1"/>
    <col min="3061" max="3070" width="9.1" style="189"/>
    <col min="3071" max="3071" width="40.6" style="189" customWidth="1"/>
    <col min="3072" max="3072" width="36.1" style="189" customWidth="1"/>
    <col min="3073" max="3316" width="9.1" style="189" customWidth="1"/>
    <col min="3317" max="3326" width="9.1" style="189"/>
    <col min="3327" max="3327" width="40.6" style="189" customWidth="1"/>
    <col min="3328" max="3328" width="36.1" style="189" customWidth="1"/>
    <col min="3329" max="3572" width="9.1" style="189" customWidth="1"/>
    <col min="3573" max="3582" width="9.1" style="189"/>
    <col min="3583" max="3583" width="40.6" style="189" customWidth="1"/>
    <col min="3584" max="3584" width="36.1" style="189" customWidth="1"/>
    <col min="3585" max="3828" width="9.1" style="189" customWidth="1"/>
    <col min="3829" max="3838" width="9.1" style="189"/>
    <col min="3839" max="3839" width="40.6" style="189" customWidth="1"/>
    <col min="3840" max="3840" width="36.1" style="189" customWidth="1"/>
    <col min="3841" max="4084" width="9.1" style="189" customWidth="1"/>
    <col min="4085" max="4094" width="9.1" style="189"/>
    <col min="4095" max="4095" width="40.6" style="189" customWidth="1"/>
    <col min="4096" max="4096" width="36.1" style="189" customWidth="1"/>
    <col min="4097" max="4340" width="9.1" style="189" customWidth="1"/>
    <col min="4341" max="4350" width="9.1" style="189"/>
    <col min="4351" max="4351" width="40.6" style="189" customWidth="1"/>
    <col min="4352" max="4352" width="36.1" style="189" customWidth="1"/>
    <col min="4353" max="4596" width="9.1" style="189" customWidth="1"/>
    <col min="4597" max="4606" width="9.1" style="189"/>
    <col min="4607" max="4607" width="40.6" style="189" customWidth="1"/>
    <col min="4608" max="4608" width="36.1" style="189" customWidth="1"/>
    <col min="4609" max="4852" width="9.1" style="189" customWidth="1"/>
    <col min="4853" max="4862" width="9.1" style="189"/>
    <col min="4863" max="4863" width="40.6" style="189" customWidth="1"/>
    <col min="4864" max="4864" width="36.1" style="189" customWidth="1"/>
    <col min="4865" max="5108" width="9.1" style="189" customWidth="1"/>
    <col min="5109" max="5118" width="9.1" style="189"/>
    <col min="5119" max="5119" width="40.6" style="189" customWidth="1"/>
    <col min="5120" max="5120" width="36.1" style="189" customWidth="1"/>
    <col min="5121" max="5364" width="9.1" style="189" customWidth="1"/>
    <col min="5365" max="5374" width="9.1" style="189"/>
    <col min="5375" max="5375" width="40.6" style="189" customWidth="1"/>
    <col min="5376" max="5376" width="36.1" style="189" customWidth="1"/>
    <col min="5377" max="5620" width="9.1" style="189" customWidth="1"/>
    <col min="5621" max="5630" width="9.1" style="189"/>
    <col min="5631" max="5631" width="40.6" style="189" customWidth="1"/>
    <col min="5632" max="5632" width="36.1" style="189" customWidth="1"/>
    <col min="5633" max="5876" width="9.1" style="189" customWidth="1"/>
    <col min="5877" max="5886" width="9.1" style="189"/>
    <col min="5887" max="5887" width="40.6" style="189" customWidth="1"/>
    <col min="5888" max="5888" width="36.1" style="189" customWidth="1"/>
    <col min="5889" max="6132" width="9.1" style="189" customWidth="1"/>
    <col min="6133" max="6142" width="9.1" style="189"/>
    <col min="6143" max="6143" width="40.6" style="189" customWidth="1"/>
    <col min="6144" max="6144" width="36.1" style="189" customWidth="1"/>
    <col min="6145" max="6388" width="9.1" style="189" customWidth="1"/>
    <col min="6389" max="6398" width="9.1" style="189"/>
    <col min="6399" max="6399" width="40.6" style="189" customWidth="1"/>
    <col min="6400" max="6400" width="36.1" style="189" customWidth="1"/>
    <col min="6401" max="6644" width="9.1" style="189" customWidth="1"/>
    <col min="6645" max="6654" width="9.1" style="189"/>
    <col min="6655" max="6655" width="40.6" style="189" customWidth="1"/>
    <col min="6656" max="6656" width="36.1" style="189" customWidth="1"/>
    <col min="6657" max="6900" width="9.1" style="189" customWidth="1"/>
    <col min="6901" max="6910" width="9.1" style="189"/>
    <col min="6911" max="6911" width="40.6" style="189" customWidth="1"/>
    <col min="6912" max="6912" width="36.1" style="189" customWidth="1"/>
    <col min="6913" max="7156" width="9.1" style="189" customWidth="1"/>
    <col min="7157" max="7166" width="9.1" style="189"/>
    <col min="7167" max="7167" width="40.6" style="189" customWidth="1"/>
    <col min="7168" max="7168" width="36.1" style="189" customWidth="1"/>
    <col min="7169" max="7412" width="9.1" style="189" customWidth="1"/>
    <col min="7413" max="7422" width="9.1" style="189"/>
    <col min="7423" max="7423" width="40.6" style="189" customWidth="1"/>
    <col min="7424" max="7424" width="36.1" style="189" customWidth="1"/>
    <col min="7425" max="7668" width="9.1" style="189" customWidth="1"/>
    <col min="7669" max="7678" width="9.1" style="189"/>
    <col min="7679" max="7679" width="40.6" style="189" customWidth="1"/>
    <col min="7680" max="7680" width="36.1" style="189" customWidth="1"/>
    <col min="7681" max="7924" width="9.1" style="189" customWidth="1"/>
    <col min="7925" max="7934" width="9.1" style="189"/>
    <col min="7935" max="7935" width="40.6" style="189" customWidth="1"/>
    <col min="7936" max="7936" width="36.1" style="189" customWidth="1"/>
    <col min="7937" max="8180" width="9.1" style="189" customWidth="1"/>
    <col min="8181" max="8190" width="9.1" style="189"/>
    <col min="8191" max="8191" width="40.6" style="189" customWidth="1"/>
    <col min="8192" max="8192" width="36.1" style="189" customWidth="1"/>
    <col min="8193" max="8436" width="9.1" style="189" customWidth="1"/>
    <col min="8437" max="8446" width="9.1" style="189"/>
    <col min="8447" max="8447" width="40.6" style="189" customWidth="1"/>
    <col min="8448" max="8448" width="36.1" style="189" customWidth="1"/>
    <col min="8449" max="8692" width="9.1" style="189" customWidth="1"/>
    <col min="8693" max="8702" width="9.1" style="189"/>
    <col min="8703" max="8703" width="40.6" style="189" customWidth="1"/>
    <col min="8704" max="8704" width="36.1" style="189" customWidth="1"/>
    <col min="8705" max="8948" width="9.1" style="189" customWidth="1"/>
    <col min="8949" max="8958" width="9.1" style="189"/>
    <col min="8959" max="8959" width="40.6" style="189" customWidth="1"/>
    <col min="8960" max="8960" width="36.1" style="189" customWidth="1"/>
    <col min="8961" max="9204" width="9.1" style="189" customWidth="1"/>
    <col min="9205" max="9214" width="9.1" style="189"/>
    <col min="9215" max="9215" width="40.6" style="189" customWidth="1"/>
    <col min="9216" max="9216" width="36.1" style="189" customWidth="1"/>
    <col min="9217" max="9460" width="9.1" style="189" customWidth="1"/>
    <col min="9461" max="9470" width="9.1" style="189"/>
    <col min="9471" max="9471" width="40.6" style="189" customWidth="1"/>
    <col min="9472" max="9472" width="36.1" style="189" customWidth="1"/>
    <col min="9473" max="9716" width="9.1" style="189" customWidth="1"/>
    <col min="9717" max="9726" width="9.1" style="189"/>
    <col min="9727" max="9727" width="40.6" style="189" customWidth="1"/>
    <col min="9728" max="9728" width="36.1" style="189" customWidth="1"/>
    <col min="9729" max="9972" width="9.1" style="189" customWidth="1"/>
    <col min="9973" max="9982" width="9.1" style="189"/>
    <col min="9983" max="9983" width="40.6" style="189" customWidth="1"/>
    <col min="9984" max="9984" width="36.1" style="189" customWidth="1"/>
    <col min="9985" max="10228" width="9.1" style="189" customWidth="1"/>
    <col min="10229" max="10238" width="9.1" style="189"/>
    <col min="10239" max="10239" width="40.6" style="189" customWidth="1"/>
    <col min="10240" max="10240" width="36.1" style="189" customWidth="1"/>
    <col min="10241" max="10484" width="9.1" style="189" customWidth="1"/>
    <col min="10485" max="10494" width="9.1" style="189"/>
    <col min="10495" max="10495" width="40.6" style="189" customWidth="1"/>
    <col min="10496" max="10496" width="36.1" style="189" customWidth="1"/>
    <col min="10497" max="10740" width="9.1" style="189" customWidth="1"/>
    <col min="10741" max="10750" width="9.1" style="189"/>
    <col min="10751" max="10751" width="40.6" style="189" customWidth="1"/>
    <col min="10752" max="10752" width="36.1" style="189" customWidth="1"/>
    <col min="10753" max="10996" width="9.1" style="189" customWidth="1"/>
    <col min="10997" max="11006" width="9.1" style="189"/>
    <col min="11007" max="11007" width="40.6" style="189" customWidth="1"/>
    <col min="11008" max="11008" width="36.1" style="189" customWidth="1"/>
    <col min="11009" max="11252" width="9.1" style="189" customWidth="1"/>
    <col min="11253" max="11262" width="9.1" style="189"/>
    <col min="11263" max="11263" width="40.6" style="189" customWidth="1"/>
    <col min="11264" max="11264" width="36.1" style="189" customWidth="1"/>
    <col min="11265" max="11508" width="9.1" style="189" customWidth="1"/>
    <col min="11509" max="11518" width="9.1" style="189"/>
    <col min="11519" max="11519" width="40.6" style="189" customWidth="1"/>
    <col min="11520" max="11520" width="36.1" style="189" customWidth="1"/>
    <col min="11521" max="11764" width="9.1" style="189" customWidth="1"/>
    <col min="11765" max="11774" width="9.1" style="189"/>
    <col min="11775" max="11775" width="40.6" style="189" customWidth="1"/>
    <col min="11776" max="11776" width="36.1" style="189" customWidth="1"/>
    <col min="11777" max="12020" width="9.1" style="189" customWidth="1"/>
    <col min="12021" max="12030" width="9.1" style="189"/>
    <col min="12031" max="12031" width="40.6" style="189" customWidth="1"/>
    <col min="12032" max="12032" width="36.1" style="189" customWidth="1"/>
    <col min="12033" max="12276" width="9.1" style="189" customWidth="1"/>
    <col min="12277" max="12286" width="9.1" style="189"/>
    <col min="12287" max="12287" width="40.6" style="189" customWidth="1"/>
    <col min="12288" max="12288" width="36.1" style="189" customWidth="1"/>
    <col min="12289" max="12532" width="9.1" style="189" customWidth="1"/>
    <col min="12533" max="12542" width="9.1" style="189"/>
    <col min="12543" max="12543" width="40.6" style="189" customWidth="1"/>
    <col min="12544" max="12544" width="36.1" style="189" customWidth="1"/>
    <col min="12545" max="12788" width="9.1" style="189" customWidth="1"/>
    <col min="12789" max="12798" width="9.1" style="189"/>
    <col min="12799" max="12799" width="40.6" style="189" customWidth="1"/>
    <col min="12800" max="12800" width="36.1" style="189" customWidth="1"/>
    <col min="12801" max="13044" width="9.1" style="189" customWidth="1"/>
    <col min="13045" max="13054" width="9.1" style="189"/>
    <col min="13055" max="13055" width="40.6" style="189" customWidth="1"/>
    <col min="13056" max="13056" width="36.1" style="189" customWidth="1"/>
    <col min="13057" max="13300" width="9.1" style="189" customWidth="1"/>
    <col min="13301" max="13310" width="9.1" style="189"/>
    <col min="13311" max="13311" width="40.6" style="189" customWidth="1"/>
    <col min="13312" max="13312" width="36.1" style="189" customWidth="1"/>
    <col min="13313" max="13556" width="9.1" style="189" customWidth="1"/>
    <col min="13557" max="13566" width="9.1" style="189"/>
    <col min="13567" max="13567" width="40.6" style="189" customWidth="1"/>
    <col min="13568" max="13568" width="36.1" style="189" customWidth="1"/>
    <col min="13569" max="13812" width="9.1" style="189" customWidth="1"/>
    <col min="13813" max="13822" width="9.1" style="189"/>
    <col min="13823" max="13823" width="40.6" style="189" customWidth="1"/>
    <col min="13824" max="13824" width="36.1" style="189" customWidth="1"/>
    <col min="13825" max="14068" width="9.1" style="189" customWidth="1"/>
    <col min="14069" max="14078" width="9.1" style="189"/>
    <col min="14079" max="14079" width="40.6" style="189" customWidth="1"/>
    <col min="14080" max="14080" width="36.1" style="189" customWidth="1"/>
    <col min="14081" max="14324" width="9.1" style="189" customWidth="1"/>
    <col min="14325" max="14334" width="9.1" style="189"/>
    <col min="14335" max="14335" width="40.6" style="189" customWidth="1"/>
    <col min="14336" max="14336" width="36.1" style="189" customWidth="1"/>
    <col min="14337" max="14580" width="9.1" style="189" customWidth="1"/>
    <col min="14581" max="14590" width="9.1" style="189"/>
    <col min="14591" max="14591" width="40.6" style="189" customWidth="1"/>
    <col min="14592" max="14592" width="36.1" style="189" customWidth="1"/>
    <col min="14593" max="14836" width="9.1" style="189" customWidth="1"/>
    <col min="14837" max="14846" width="9.1" style="189"/>
    <col min="14847" max="14847" width="40.6" style="189" customWidth="1"/>
    <col min="14848" max="14848" width="36.1" style="189" customWidth="1"/>
    <col min="14849" max="15092" width="9.1" style="189" customWidth="1"/>
    <col min="15093" max="15102" width="9.1" style="189"/>
    <col min="15103" max="15103" width="40.6" style="189" customWidth="1"/>
    <col min="15104" max="15104" width="36.1" style="189" customWidth="1"/>
    <col min="15105" max="15348" width="9.1" style="189" customWidth="1"/>
    <col min="15349" max="15358" width="9.1" style="189"/>
    <col min="15359" max="15359" width="40.6" style="189" customWidth="1"/>
    <col min="15360" max="15360" width="36.1" style="189" customWidth="1"/>
    <col min="15361" max="15604" width="9.1" style="189" customWidth="1"/>
    <col min="15605" max="15614" width="9.1" style="189"/>
    <col min="15615" max="15615" width="40.6" style="189" customWidth="1"/>
    <col min="15616" max="15616" width="36.1" style="189" customWidth="1"/>
    <col min="15617" max="15860" width="9.1" style="189" customWidth="1"/>
    <col min="15861" max="15870" width="9.1" style="189"/>
    <col min="15871" max="15871" width="40.6" style="189" customWidth="1"/>
    <col min="15872" max="15872" width="36.1" style="189" customWidth="1"/>
    <col min="15873" max="16116" width="9.1" style="189" customWidth="1"/>
    <col min="16117" max="16126" width="9.1" style="189"/>
    <col min="16127" max="16127" width="40.6" style="189" customWidth="1"/>
    <col min="16128" max="16128" width="36.1" style="189" customWidth="1"/>
    <col min="16129" max="16372" width="9.1" style="189" customWidth="1"/>
    <col min="16373" max="16384" width="9.1" style="189"/>
  </cols>
  <sheetData>
    <row r="1" s="189" customFormat="1" ht="31.5" customHeight="1" spans="1:244">
      <c r="A1" s="191" t="s">
        <v>1370</v>
      </c>
      <c r="B1" s="191"/>
      <c r="C1" s="161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  <c r="HG1" s="190"/>
      <c r="HH1" s="190"/>
      <c r="HI1" s="190"/>
      <c r="HJ1" s="190"/>
      <c r="HK1" s="190"/>
      <c r="HL1" s="190"/>
      <c r="HM1" s="190"/>
      <c r="HN1" s="190"/>
      <c r="HO1" s="190"/>
      <c r="HP1" s="190"/>
      <c r="HQ1" s="190"/>
      <c r="HR1" s="190"/>
      <c r="HS1" s="190"/>
      <c r="HT1" s="190"/>
      <c r="HU1" s="190"/>
      <c r="HV1" s="190"/>
      <c r="HW1" s="190"/>
      <c r="HX1" s="190"/>
      <c r="HY1" s="190"/>
      <c r="HZ1" s="190"/>
      <c r="IA1" s="190"/>
      <c r="IB1" s="190"/>
      <c r="IC1" s="190"/>
      <c r="ID1" s="190"/>
      <c r="IE1" s="190"/>
      <c r="IF1" s="190"/>
      <c r="IG1" s="190"/>
      <c r="IH1" s="190"/>
      <c r="II1" s="190"/>
      <c r="IJ1" s="190"/>
    </row>
    <row r="2" s="189" customFormat="1" ht="29.1" customHeight="1" spans="1:244">
      <c r="A2" s="161"/>
      <c r="B2" s="192" t="s">
        <v>1</v>
      </c>
      <c r="C2" s="161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</row>
    <row r="3" s="189" customFormat="1" ht="29.1" customHeight="1" spans="1:244">
      <c r="A3" s="193" t="s">
        <v>1136</v>
      </c>
      <c r="B3" s="193" t="s">
        <v>1105</v>
      </c>
      <c r="C3" s="161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</row>
    <row r="4" s="189" customFormat="1" ht="29.1" customHeight="1" spans="1:244">
      <c r="A4" s="193" t="s">
        <v>1106</v>
      </c>
      <c r="B4" s="194"/>
      <c r="C4" s="161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  <c r="IF4" s="190"/>
      <c r="IG4" s="190"/>
      <c r="IH4" s="190"/>
      <c r="II4" s="190"/>
      <c r="IJ4" s="190"/>
    </row>
    <row r="5" s="189" customFormat="1" ht="29.1" customHeight="1" spans="1:244">
      <c r="A5" s="195" t="s">
        <v>1137</v>
      </c>
      <c r="B5" s="194"/>
      <c r="C5" s="161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0"/>
      <c r="II5" s="190"/>
      <c r="IJ5" s="190"/>
    </row>
    <row r="6" ht="28.95" customHeight="1"/>
    <row r="7" ht="28.95" customHeight="1" spans="1:1">
      <c r="A7" s="196" t="s">
        <v>1371</v>
      </c>
    </row>
    <row r="107" s="189" customFormat="1" spans="1:244">
      <c r="A107" s="190"/>
      <c r="B107" s="190"/>
      <c r="C107" s="190"/>
      <c r="D107" s="190"/>
      <c r="E107" s="190"/>
      <c r="F107" s="190"/>
      <c r="G107" s="190"/>
      <c r="H107" s="190"/>
      <c r="I107" s="190"/>
      <c r="J107" s="161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190"/>
      <c r="DW107" s="190"/>
      <c r="DX107" s="190"/>
      <c r="DY107" s="190"/>
      <c r="DZ107" s="190"/>
      <c r="EA107" s="190"/>
      <c r="EB107" s="190"/>
      <c r="EC107" s="190"/>
      <c r="ED107" s="190"/>
      <c r="EE107" s="190"/>
      <c r="EF107" s="190"/>
      <c r="EG107" s="190"/>
      <c r="EH107" s="190"/>
      <c r="EI107" s="190"/>
      <c r="EJ107" s="190"/>
      <c r="EK107" s="190"/>
      <c r="EL107" s="190"/>
      <c r="EM107" s="190"/>
      <c r="EN107" s="190"/>
      <c r="EO107" s="190"/>
      <c r="EP107" s="190"/>
      <c r="EQ107" s="190"/>
      <c r="ER107" s="190"/>
      <c r="ES107" s="190"/>
      <c r="ET107" s="190"/>
      <c r="EU107" s="190"/>
      <c r="EV107" s="190"/>
      <c r="EW107" s="190"/>
      <c r="EX107" s="190"/>
      <c r="EY107" s="190"/>
      <c r="EZ107" s="190"/>
      <c r="FA107" s="190"/>
      <c r="FB107" s="190"/>
      <c r="FC107" s="190"/>
      <c r="FD107" s="190"/>
      <c r="FE107" s="190"/>
      <c r="FF107" s="190"/>
      <c r="FG107" s="190"/>
      <c r="FH107" s="190"/>
      <c r="FI107" s="190"/>
      <c r="FJ107" s="190"/>
      <c r="FK107" s="190"/>
      <c r="FL107" s="190"/>
      <c r="FM107" s="190"/>
      <c r="FN107" s="190"/>
      <c r="FO107" s="190"/>
      <c r="FP107" s="190"/>
      <c r="FQ107" s="190"/>
      <c r="FR107" s="190"/>
      <c r="FS107" s="190"/>
      <c r="FT107" s="190"/>
      <c r="FU107" s="190"/>
      <c r="FV107" s="190"/>
      <c r="FW107" s="190"/>
      <c r="FX107" s="190"/>
      <c r="FY107" s="190"/>
      <c r="FZ107" s="190"/>
      <c r="GA107" s="190"/>
      <c r="GB107" s="190"/>
      <c r="GC107" s="190"/>
      <c r="GD107" s="190"/>
      <c r="GE107" s="190"/>
      <c r="GF107" s="190"/>
      <c r="GG107" s="190"/>
      <c r="GH107" s="190"/>
      <c r="GI107" s="190"/>
      <c r="GJ107" s="190"/>
      <c r="GK107" s="190"/>
      <c r="GL107" s="190"/>
      <c r="GM107" s="190"/>
      <c r="GN107" s="190"/>
      <c r="GO107" s="190"/>
      <c r="GP107" s="190"/>
      <c r="GQ107" s="190"/>
      <c r="GR107" s="190"/>
      <c r="GS107" s="190"/>
      <c r="GT107" s="190"/>
      <c r="GU107" s="190"/>
      <c r="GV107" s="190"/>
      <c r="GW107" s="190"/>
      <c r="GX107" s="190"/>
      <c r="GY107" s="190"/>
      <c r="GZ107" s="190"/>
      <c r="HA107" s="190"/>
      <c r="HB107" s="190"/>
      <c r="HC107" s="190"/>
      <c r="HD107" s="190"/>
      <c r="HE107" s="190"/>
      <c r="HF107" s="190"/>
      <c r="HG107" s="190"/>
      <c r="HH107" s="190"/>
      <c r="HI107" s="190"/>
      <c r="HJ107" s="190"/>
      <c r="HK107" s="190"/>
      <c r="HL107" s="190"/>
      <c r="HM107" s="190"/>
      <c r="HN107" s="190"/>
      <c r="HO107" s="190"/>
      <c r="HP107" s="190"/>
      <c r="HQ107" s="190"/>
      <c r="HR107" s="190"/>
      <c r="HS107" s="190"/>
      <c r="HT107" s="190"/>
      <c r="HU107" s="190"/>
      <c r="HV107" s="190"/>
      <c r="HW107" s="190"/>
      <c r="HX107" s="190"/>
      <c r="HY107" s="190"/>
      <c r="HZ107" s="190"/>
      <c r="IA107" s="190"/>
      <c r="IB107" s="190"/>
      <c r="IC107" s="190"/>
      <c r="ID107" s="190"/>
      <c r="IE107" s="190"/>
      <c r="IF107" s="190"/>
      <c r="IG107" s="190"/>
      <c r="IH107" s="190"/>
      <c r="II107" s="190"/>
      <c r="IJ107" s="190"/>
    </row>
    <row r="108" s="189" customFormat="1" spans="1:244">
      <c r="A108" s="190"/>
      <c r="B108" s="190"/>
      <c r="C108" s="190"/>
      <c r="D108" s="190"/>
      <c r="E108" s="190"/>
      <c r="F108" s="190"/>
      <c r="G108" s="190"/>
      <c r="H108" s="190"/>
      <c r="I108" s="190"/>
      <c r="J108" s="161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  <c r="CK108" s="190"/>
      <c r="CL108" s="190"/>
      <c r="CM108" s="190"/>
      <c r="CN108" s="190"/>
      <c r="CO108" s="190"/>
      <c r="CP108" s="190"/>
      <c r="CQ108" s="190"/>
      <c r="CR108" s="190"/>
      <c r="CS108" s="190"/>
      <c r="CT108" s="190"/>
      <c r="CU108" s="190"/>
      <c r="CV108" s="190"/>
      <c r="CW108" s="190"/>
      <c r="CX108" s="190"/>
      <c r="CY108" s="190"/>
      <c r="CZ108" s="190"/>
      <c r="DA108" s="190"/>
      <c r="DB108" s="190"/>
      <c r="DC108" s="190"/>
      <c r="DD108" s="190"/>
      <c r="DE108" s="190"/>
      <c r="DF108" s="190"/>
      <c r="DG108" s="190"/>
      <c r="DH108" s="190"/>
      <c r="DI108" s="190"/>
      <c r="DJ108" s="190"/>
      <c r="DK108" s="190"/>
      <c r="DL108" s="190"/>
      <c r="DM108" s="190"/>
      <c r="DN108" s="190"/>
      <c r="DO108" s="190"/>
      <c r="DP108" s="190"/>
      <c r="DQ108" s="190"/>
      <c r="DR108" s="190"/>
      <c r="DS108" s="190"/>
      <c r="DT108" s="190"/>
      <c r="DU108" s="190"/>
      <c r="DV108" s="190"/>
      <c r="DW108" s="190"/>
      <c r="DX108" s="190"/>
      <c r="DY108" s="190"/>
      <c r="DZ108" s="190"/>
      <c r="EA108" s="190"/>
      <c r="EB108" s="190"/>
      <c r="EC108" s="190"/>
      <c r="ED108" s="190"/>
      <c r="EE108" s="190"/>
      <c r="EF108" s="190"/>
      <c r="EG108" s="190"/>
      <c r="EH108" s="190"/>
      <c r="EI108" s="190"/>
      <c r="EJ108" s="190"/>
      <c r="EK108" s="190"/>
      <c r="EL108" s="190"/>
      <c r="EM108" s="190"/>
      <c r="EN108" s="190"/>
      <c r="EO108" s="190"/>
      <c r="EP108" s="190"/>
      <c r="EQ108" s="190"/>
      <c r="ER108" s="190"/>
      <c r="ES108" s="190"/>
      <c r="ET108" s="190"/>
      <c r="EU108" s="190"/>
      <c r="EV108" s="190"/>
      <c r="EW108" s="190"/>
      <c r="EX108" s="190"/>
      <c r="EY108" s="190"/>
      <c r="EZ108" s="190"/>
      <c r="FA108" s="190"/>
      <c r="FB108" s="190"/>
      <c r="FC108" s="190"/>
      <c r="FD108" s="190"/>
      <c r="FE108" s="190"/>
      <c r="FF108" s="190"/>
      <c r="FG108" s="190"/>
      <c r="FH108" s="190"/>
      <c r="FI108" s="190"/>
      <c r="FJ108" s="190"/>
      <c r="FK108" s="190"/>
      <c r="FL108" s="190"/>
      <c r="FM108" s="190"/>
      <c r="FN108" s="190"/>
      <c r="FO108" s="190"/>
      <c r="FP108" s="190"/>
      <c r="FQ108" s="190"/>
      <c r="FR108" s="190"/>
      <c r="FS108" s="190"/>
      <c r="FT108" s="190"/>
      <c r="FU108" s="190"/>
      <c r="FV108" s="190"/>
      <c r="FW108" s="190"/>
      <c r="FX108" s="190"/>
      <c r="FY108" s="190"/>
      <c r="FZ108" s="190"/>
      <c r="GA108" s="190"/>
      <c r="GB108" s="190"/>
      <c r="GC108" s="190"/>
      <c r="GD108" s="190"/>
      <c r="GE108" s="190"/>
      <c r="GF108" s="190"/>
      <c r="GG108" s="190"/>
      <c r="GH108" s="190"/>
      <c r="GI108" s="190"/>
      <c r="GJ108" s="190"/>
      <c r="GK108" s="190"/>
      <c r="GL108" s="190"/>
      <c r="GM108" s="190"/>
      <c r="GN108" s="190"/>
      <c r="GO108" s="190"/>
      <c r="GP108" s="190"/>
      <c r="GQ108" s="190"/>
      <c r="GR108" s="190"/>
      <c r="GS108" s="190"/>
      <c r="GT108" s="190"/>
      <c r="GU108" s="190"/>
      <c r="GV108" s="190"/>
      <c r="GW108" s="190"/>
      <c r="GX108" s="190"/>
      <c r="GY108" s="190"/>
      <c r="GZ108" s="190"/>
      <c r="HA108" s="190"/>
      <c r="HB108" s="190"/>
      <c r="HC108" s="190"/>
      <c r="HD108" s="190"/>
      <c r="HE108" s="190"/>
      <c r="HF108" s="190"/>
      <c r="HG108" s="190"/>
      <c r="HH108" s="190"/>
      <c r="HI108" s="190"/>
      <c r="HJ108" s="190"/>
      <c r="HK108" s="190"/>
      <c r="HL108" s="190"/>
      <c r="HM108" s="190"/>
      <c r="HN108" s="190"/>
      <c r="HO108" s="190"/>
      <c r="HP108" s="190"/>
      <c r="HQ108" s="190"/>
      <c r="HR108" s="190"/>
      <c r="HS108" s="190"/>
      <c r="HT108" s="190"/>
      <c r="HU108" s="190"/>
      <c r="HV108" s="190"/>
      <c r="HW108" s="190"/>
      <c r="HX108" s="190"/>
      <c r="HY108" s="190"/>
      <c r="HZ108" s="190"/>
      <c r="IA108" s="190"/>
      <c r="IB108" s="190"/>
      <c r="IC108" s="190"/>
      <c r="ID108" s="190"/>
      <c r="IE108" s="190"/>
      <c r="IF108" s="190"/>
      <c r="IG108" s="190"/>
      <c r="IH108" s="190"/>
      <c r="II108" s="190"/>
      <c r="IJ108" s="190"/>
    </row>
    <row r="109" s="189" customFormat="1" spans="1:244">
      <c r="A109" s="190"/>
      <c r="B109" s="190"/>
      <c r="C109" s="190"/>
      <c r="D109" s="190"/>
      <c r="E109" s="190"/>
      <c r="F109" s="190"/>
      <c r="G109" s="190"/>
      <c r="H109" s="190"/>
      <c r="I109" s="190"/>
      <c r="J109" s="161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0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  <c r="DW109" s="190"/>
      <c r="DX109" s="190"/>
      <c r="DY109" s="190"/>
      <c r="DZ109" s="190"/>
      <c r="EA109" s="190"/>
      <c r="EB109" s="190"/>
      <c r="EC109" s="190"/>
      <c r="ED109" s="190"/>
      <c r="EE109" s="190"/>
      <c r="EF109" s="190"/>
      <c r="EG109" s="190"/>
      <c r="EH109" s="190"/>
      <c r="EI109" s="190"/>
      <c r="EJ109" s="190"/>
      <c r="EK109" s="190"/>
      <c r="EL109" s="190"/>
      <c r="EM109" s="190"/>
      <c r="EN109" s="190"/>
      <c r="EO109" s="190"/>
      <c r="EP109" s="190"/>
      <c r="EQ109" s="190"/>
      <c r="ER109" s="190"/>
      <c r="ES109" s="190"/>
      <c r="ET109" s="190"/>
      <c r="EU109" s="190"/>
      <c r="EV109" s="190"/>
      <c r="EW109" s="190"/>
      <c r="EX109" s="190"/>
      <c r="EY109" s="190"/>
      <c r="EZ109" s="190"/>
      <c r="FA109" s="190"/>
      <c r="FB109" s="190"/>
      <c r="FC109" s="190"/>
      <c r="FD109" s="190"/>
      <c r="FE109" s="190"/>
      <c r="FF109" s="190"/>
      <c r="FG109" s="190"/>
      <c r="FH109" s="190"/>
      <c r="FI109" s="190"/>
      <c r="FJ109" s="190"/>
      <c r="FK109" s="190"/>
      <c r="FL109" s="190"/>
      <c r="FM109" s="190"/>
      <c r="FN109" s="190"/>
      <c r="FO109" s="190"/>
      <c r="FP109" s="190"/>
      <c r="FQ109" s="190"/>
      <c r="FR109" s="190"/>
      <c r="FS109" s="190"/>
      <c r="FT109" s="190"/>
      <c r="FU109" s="190"/>
      <c r="FV109" s="190"/>
      <c r="FW109" s="190"/>
      <c r="FX109" s="190"/>
      <c r="FY109" s="190"/>
      <c r="FZ109" s="190"/>
      <c r="GA109" s="190"/>
      <c r="GB109" s="190"/>
      <c r="GC109" s="190"/>
      <c r="GD109" s="190"/>
      <c r="GE109" s="190"/>
      <c r="GF109" s="190"/>
      <c r="GG109" s="190"/>
      <c r="GH109" s="190"/>
      <c r="GI109" s="190"/>
      <c r="GJ109" s="190"/>
      <c r="GK109" s="190"/>
      <c r="GL109" s="190"/>
      <c r="GM109" s="190"/>
      <c r="GN109" s="190"/>
      <c r="GO109" s="190"/>
      <c r="GP109" s="190"/>
      <c r="GQ109" s="190"/>
      <c r="GR109" s="190"/>
      <c r="GS109" s="190"/>
      <c r="GT109" s="190"/>
      <c r="GU109" s="190"/>
      <c r="GV109" s="190"/>
      <c r="GW109" s="190"/>
      <c r="GX109" s="190"/>
      <c r="GY109" s="190"/>
      <c r="GZ109" s="190"/>
      <c r="HA109" s="190"/>
      <c r="HB109" s="190"/>
      <c r="HC109" s="190"/>
      <c r="HD109" s="190"/>
      <c r="HE109" s="190"/>
      <c r="HF109" s="190"/>
      <c r="HG109" s="190"/>
      <c r="HH109" s="190"/>
      <c r="HI109" s="190"/>
      <c r="HJ109" s="190"/>
      <c r="HK109" s="190"/>
      <c r="HL109" s="190"/>
      <c r="HM109" s="190"/>
      <c r="HN109" s="190"/>
      <c r="HO109" s="190"/>
      <c r="HP109" s="190"/>
      <c r="HQ109" s="190"/>
      <c r="HR109" s="190"/>
      <c r="HS109" s="190"/>
      <c r="HT109" s="190"/>
      <c r="HU109" s="190"/>
      <c r="HV109" s="190"/>
      <c r="HW109" s="190"/>
      <c r="HX109" s="190"/>
      <c r="HY109" s="190"/>
      <c r="HZ109" s="190"/>
      <c r="IA109" s="190"/>
      <c r="IB109" s="190"/>
      <c r="IC109" s="190"/>
      <c r="ID109" s="190"/>
      <c r="IE109" s="190"/>
      <c r="IF109" s="190"/>
      <c r="IG109" s="190"/>
      <c r="IH109" s="190"/>
      <c r="II109" s="190"/>
      <c r="IJ109" s="190"/>
    </row>
    <row r="110" s="189" customFormat="1" spans="1:244">
      <c r="A110" s="190"/>
      <c r="B110" s="190"/>
      <c r="C110" s="190"/>
      <c r="D110" s="190"/>
      <c r="E110" s="190"/>
      <c r="F110" s="190"/>
      <c r="G110" s="190"/>
      <c r="H110" s="190"/>
      <c r="I110" s="190"/>
      <c r="J110" s="161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  <c r="CK110" s="190"/>
      <c r="CL110" s="190"/>
      <c r="CM110" s="190"/>
      <c r="CN110" s="190"/>
      <c r="CO110" s="190"/>
      <c r="CP110" s="190"/>
      <c r="CQ110" s="190"/>
      <c r="CR110" s="190"/>
      <c r="CS110" s="190"/>
      <c r="CT110" s="190"/>
      <c r="CU110" s="190"/>
      <c r="CV110" s="190"/>
      <c r="CW110" s="190"/>
      <c r="CX110" s="190"/>
      <c r="CY110" s="190"/>
      <c r="CZ110" s="190"/>
      <c r="DA110" s="190"/>
      <c r="DB110" s="190"/>
      <c r="DC110" s="190"/>
      <c r="DD110" s="190"/>
      <c r="DE110" s="190"/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90"/>
      <c r="DS110" s="190"/>
      <c r="DT110" s="190"/>
      <c r="DU110" s="190"/>
      <c r="DV110" s="190"/>
      <c r="DW110" s="190"/>
      <c r="DX110" s="190"/>
      <c r="DY110" s="190"/>
      <c r="DZ110" s="190"/>
      <c r="EA110" s="190"/>
      <c r="EB110" s="190"/>
      <c r="EC110" s="190"/>
      <c r="ED110" s="190"/>
      <c r="EE110" s="190"/>
      <c r="EF110" s="190"/>
      <c r="EG110" s="190"/>
      <c r="EH110" s="190"/>
      <c r="EI110" s="190"/>
      <c r="EJ110" s="190"/>
      <c r="EK110" s="190"/>
      <c r="EL110" s="190"/>
      <c r="EM110" s="190"/>
      <c r="EN110" s="190"/>
      <c r="EO110" s="190"/>
      <c r="EP110" s="190"/>
      <c r="EQ110" s="190"/>
      <c r="ER110" s="190"/>
      <c r="ES110" s="190"/>
      <c r="ET110" s="190"/>
      <c r="EU110" s="190"/>
      <c r="EV110" s="190"/>
      <c r="EW110" s="190"/>
      <c r="EX110" s="190"/>
      <c r="EY110" s="190"/>
      <c r="EZ110" s="190"/>
      <c r="FA110" s="190"/>
      <c r="FB110" s="190"/>
      <c r="FC110" s="190"/>
      <c r="FD110" s="190"/>
      <c r="FE110" s="190"/>
      <c r="FF110" s="190"/>
      <c r="FG110" s="190"/>
      <c r="FH110" s="190"/>
      <c r="FI110" s="190"/>
      <c r="FJ110" s="190"/>
      <c r="FK110" s="190"/>
      <c r="FL110" s="190"/>
      <c r="FM110" s="190"/>
      <c r="FN110" s="190"/>
      <c r="FO110" s="190"/>
      <c r="FP110" s="190"/>
      <c r="FQ110" s="190"/>
      <c r="FR110" s="190"/>
      <c r="FS110" s="190"/>
      <c r="FT110" s="190"/>
      <c r="FU110" s="190"/>
      <c r="FV110" s="190"/>
      <c r="FW110" s="190"/>
      <c r="FX110" s="190"/>
      <c r="FY110" s="190"/>
      <c r="FZ110" s="190"/>
      <c r="GA110" s="190"/>
      <c r="GB110" s="190"/>
      <c r="GC110" s="190"/>
      <c r="GD110" s="190"/>
      <c r="GE110" s="190"/>
      <c r="GF110" s="190"/>
      <c r="GG110" s="190"/>
      <c r="GH110" s="190"/>
      <c r="GI110" s="190"/>
      <c r="GJ110" s="190"/>
      <c r="GK110" s="190"/>
      <c r="GL110" s="190"/>
      <c r="GM110" s="190"/>
      <c r="GN110" s="190"/>
      <c r="GO110" s="190"/>
      <c r="GP110" s="190"/>
      <c r="GQ110" s="190"/>
      <c r="GR110" s="190"/>
      <c r="GS110" s="190"/>
      <c r="GT110" s="190"/>
      <c r="GU110" s="190"/>
      <c r="GV110" s="190"/>
      <c r="GW110" s="190"/>
      <c r="GX110" s="190"/>
      <c r="GY110" s="190"/>
      <c r="GZ110" s="190"/>
      <c r="HA110" s="190"/>
      <c r="HB110" s="190"/>
      <c r="HC110" s="190"/>
      <c r="HD110" s="190"/>
      <c r="HE110" s="190"/>
      <c r="HF110" s="190"/>
      <c r="HG110" s="190"/>
      <c r="HH110" s="190"/>
      <c r="HI110" s="190"/>
      <c r="HJ110" s="190"/>
      <c r="HK110" s="190"/>
      <c r="HL110" s="190"/>
      <c r="HM110" s="190"/>
      <c r="HN110" s="190"/>
      <c r="HO110" s="190"/>
      <c r="HP110" s="190"/>
      <c r="HQ110" s="190"/>
      <c r="HR110" s="190"/>
      <c r="HS110" s="190"/>
      <c r="HT110" s="190"/>
      <c r="HU110" s="190"/>
      <c r="HV110" s="190"/>
      <c r="HW110" s="190"/>
      <c r="HX110" s="190"/>
      <c r="HY110" s="190"/>
      <c r="HZ110" s="190"/>
      <c r="IA110" s="190"/>
      <c r="IB110" s="190"/>
      <c r="IC110" s="190"/>
      <c r="ID110" s="190"/>
      <c r="IE110" s="190"/>
      <c r="IF110" s="190"/>
      <c r="IG110" s="190"/>
      <c r="IH110" s="190"/>
      <c r="II110" s="190"/>
      <c r="IJ110" s="190"/>
    </row>
    <row r="111" s="189" customFormat="1" spans="1:244">
      <c r="A111" s="190"/>
      <c r="B111" s="190"/>
      <c r="C111" s="190"/>
      <c r="D111" s="190"/>
      <c r="E111" s="190"/>
      <c r="F111" s="190"/>
      <c r="G111" s="190"/>
      <c r="H111" s="190"/>
      <c r="I111" s="190"/>
      <c r="J111" s="161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  <c r="CK111" s="190"/>
      <c r="CL111" s="190"/>
      <c r="CM111" s="190"/>
      <c r="CN111" s="190"/>
      <c r="CO111" s="190"/>
      <c r="CP111" s="190"/>
      <c r="CQ111" s="190"/>
      <c r="CR111" s="190"/>
      <c r="CS111" s="190"/>
      <c r="CT111" s="190"/>
      <c r="CU111" s="190"/>
      <c r="CV111" s="190"/>
      <c r="CW111" s="190"/>
      <c r="CX111" s="190"/>
      <c r="CY111" s="190"/>
      <c r="CZ111" s="190"/>
      <c r="DA111" s="190"/>
      <c r="DB111" s="190"/>
      <c r="DC111" s="190"/>
      <c r="DD111" s="190"/>
      <c r="DE111" s="190"/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90"/>
      <c r="DS111" s="190"/>
      <c r="DT111" s="190"/>
      <c r="DU111" s="190"/>
      <c r="DV111" s="190"/>
      <c r="DW111" s="190"/>
      <c r="DX111" s="190"/>
      <c r="DY111" s="190"/>
      <c r="DZ111" s="190"/>
      <c r="EA111" s="190"/>
      <c r="EB111" s="190"/>
      <c r="EC111" s="190"/>
      <c r="ED111" s="190"/>
      <c r="EE111" s="190"/>
      <c r="EF111" s="190"/>
      <c r="EG111" s="190"/>
      <c r="EH111" s="190"/>
      <c r="EI111" s="190"/>
      <c r="EJ111" s="190"/>
      <c r="EK111" s="190"/>
      <c r="EL111" s="190"/>
      <c r="EM111" s="190"/>
      <c r="EN111" s="190"/>
      <c r="EO111" s="190"/>
      <c r="EP111" s="190"/>
      <c r="EQ111" s="190"/>
      <c r="ER111" s="190"/>
      <c r="ES111" s="190"/>
      <c r="ET111" s="190"/>
      <c r="EU111" s="190"/>
      <c r="EV111" s="190"/>
      <c r="EW111" s="190"/>
      <c r="EX111" s="190"/>
      <c r="EY111" s="190"/>
      <c r="EZ111" s="190"/>
      <c r="FA111" s="190"/>
      <c r="FB111" s="190"/>
      <c r="FC111" s="190"/>
      <c r="FD111" s="190"/>
      <c r="FE111" s="190"/>
      <c r="FF111" s="190"/>
      <c r="FG111" s="190"/>
      <c r="FH111" s="190"/>
      <c r="FI111" s="190"/>
      <c r="FJ111" s="190"/>
      <c r="FK111" s="190"/>
      <c r="FL111" s="190"/>
      <c r="FM111" s="190"/>
      <c r="FN111" s="190"/>
      <c r="FO111" s="190"/>
      <c r="FP111" s="190"/>
      <c r="FQ111" s="190"/>
      <c r="FR111" s="190"/>
      <c r="FS111" s="190"/>
      <c r="FT111" s="190"/>
      <c r="FU111" s="190"/>
      <c r="FV111" s="190"/>
      <c r="FW111" s="190"/>
      <c r="FX111" s="190"/>
      <c r="FY111" s="190"/>
      <c r="FZ111" s="190"/>
      <c r="GA111" s="190"/>
      <c r="GB111" s="190"/>
      <c r="GC111" s="190"/>
      <c r="GD111" s="190"/>
      <c r="GE111" s="190"/>
      <c r="GF111" s="190"/>
      <c r="GG111" s="190"/>
      <c r="GH111" s="190"/>
      <c r="GI111" s="190"/>
      <c r="GJ111" s="190"/>
      <c r="GK111" s="190"/>
      <c r="GL111" s="190"/>
      <c r="GM111" s="190"/>
      <c r="GN111" s="190"/>
      <c r="GO111" s="190"/>
      <c r="GP111" s="190"/>
      <c r="GQ111" s="190"/>
      <c r="GR111" s="190"/>
      <c r="GS111" s="190"/>
      <c r="GT111" s="190"/>
      <c r="GU111" s="190"/>
      <c r="GV111" s="190"/>
      <c r="GW111" s="190"/>
      <c r="GX111" s="190"/>
      <c r="GY111" s="190"/>
      <c r="GZ111" s="190"/>
      <c r="HA111" s="190"/>
      <c r="HB111" s="190"/>
      <c r="HC111" s="190"/>
      <c r="HD111" s="190"/>
      <c r="HE111" s="190"/>
      <c r="HF111" s="190"/>
      <c r="HG111" s="190"/>
      <c r="HH111" s="190"/>
      <c r="HI111" s="190"/>
      <c r="HJ111" s="190"/>
      <c r="HK111" s="190"/>
      <c r="HL111" s="190"/>
      <c r="HM111" s="190"/>
      <c r="HN111" s="190"/>
      <c r="HO111" s="190"/>
      <c r="HP111" s="190"/>
      <c r="HQ111" s="190"/>
      <c r="HR111" s="190"/>
      <c r="HS111" s="190"/>
      <c r="HT111" s="190"/>
      <c r="HU111" s="190"/>
      <c r="HV111" s="190"/>
      <c r="HW111" s="190"/>
      <c r="HX111" s="190"/>
      <c r="HY111" s="190"/>
      <c r="HZ111" s="190"/>
      <c r="IA111" s="190"/>
      <c r="IB111" s="190"/>
      <c r="IC111" s="190"/>
      <c r="ID111" s="190"/>
      <c r="IE111" s="190"/>
      <c r="IF111" s="190"/>
      <c r="IG111" s="190"/>
      <c r="IH111" s="190"/>
      <c r="II111" s="190"/>
      <c r="IJ111" s="190"/>
    </row>
  </sheetData>
  <mergeCells count="1">
    <mergeCell ref="A1:B1"/>
  </mergeCells>
  <printOptions horizontalCentered="1"/>
  <pageMargins left="0.751388888888889" right="0.751388888888889" top="1" bottom="1" header="0.511805555555556" footer="0.511805555555556"/>
  <pageSetup paperSize="9" orientation="portrait"/>
  <headerFooter/>
</worksheet>
</file>

<file path=xl/worksheets/sheet2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"/>
  <sheetViews>
    <sheetView workbookViewId="0">
      <selection activeCell="J19" sqref="J19"/>
    </sheetView>
  </sheetViews>
  <sheetFormatPr defaultColWidth="9" defaultRowHeight="14.25"/>
  <cols>
    <col min="1" max="1" width="42.6" style="165" customWidth="1"/>
    <col min="2" max="7" width="13.6" style="165" customWidth="1"/>
    <col min="8" max="8" width="2.4" style="166"/>
    <col min="9" max="9" width="2.9" style="165" customWidth="1"/>
    <col min="10" max="16384" width="9" style="3"/>
  </cols>
  <sheetData>
    <row r="1" s="162" customFormat="1" ht="31.5" customHeight="1" spans="1:10">
      <c r="A1" s="167" t="s">
        <v>1372</v>
      </c>
      <c r="B1" s="167"/>
      <c r="C1" s="167"/>
      <c r="D1" s="167"/>
      <c r="E1" s="167"/>
      <c r="F1" s="167"/>
      <c r="G1" s="167"/>
      <c r="H1" s="168"/>
      <c r="I1" s="185"/>
      <c r="J1" s="185"/>
    </row>
    <row r="2" s="163" customFormat="1" ht="26.25" customHeight="1" spans="1:10">
      <c r="A2" s="169"/>
      <c r="B2" s="169"/>
      <c r="C2" s="169"/>
      <c r="D2" s="169"/>
      <c r="E2" s="170"/>
      <c r="F2" s="170"/>
      <c r="G2" s="171" t="s">
        <v>1</v>
      </c>
      <c r="H2" s="168"/>
      <c r="I2" s="170"/>
      <c r="J2" s="170"/>
    </row>
    <row r="3" s="164" customFormat="1" ht="35.1" customHeight="1" spans="1:10">
      <c r="A3" s="38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172"/>
      <c r="I3" s="186"/>
      <c r="J3" s="186"/>
    </row>
    <row r="4" s="164" customFormat="1" ht="35.1" customHeight="1" spans="1:10">
      <c r="A4" s="38"/>
      <c r="B4" s="41"/>
      <c r="C4" s="38" t="s">
        <v>1377</v>
      </c>
      <c r="D4" s="38" t="s">
        <v>1378</v>
      </c>
      <c r="E4" s="41"/>
      <c r="F4" s="41"/>
      <c r="G4" s="42"/>
      <c r="H4" s="172"/>
      <c r="I4" s="186"/>
      <c r="J4" s="186"/>
    </row>
    <row r="5" s="163" customFormat="1" ht="33" customHeight="1" spans="1:10">
      <c r="A5" s="173" t="s">
        <v>1379</v>
      </c>
      <c r="B5" s="174">
        <f>SUM(B6:B13)</f>
        <v>9169</v>
      </c>
      <c r="C5" s="174">
        <f>SUM(C6:C13)</f>
        <v>10847</v>
      </c>
      <c r="D5" s="174">
        <f>SUM(D6:D13)</f>
        <v>10847</v>
      </c>
      <c r="E5" s="174">
        <f>SUM(E6:E13)</f>
        <v>10932</v>
      </c>
      <c r="F5" s="175">
        <f>E5/D5</f>
        <v>1.00783626809256</v>
      </c>
      <c r="G5" s="175">
        <f>E5/B5-1</f>
        <v>0.192278329152579</v>
      </c>
      <c r="H5" s="172"/>
      <c r="I5" s="170"/>
      <c r="J5" s="170"/>
    </row>
    <row r="6" ht="35.1" customHeight="1" spans="1:10">
      <c r="A6" s="176" t="s">
        <v>1380</v>
      </c>
      <c r="B6" s="177"/>
      <c r="C6" s="177"/>
      <c r="D6" s="177"/>
      <c r="E6" s="177"/>
      <c r="F6" s="178"/>
      <c r="G6" s="178"/>
      <c r="H6" s="172"/>
      <c r="I6" s="187"/>
      <c r="J6" s="187"/>
    </row>
    <row r="7" ht="35.1" customHeight="1" spans="1:10">
      <c r="A7" s="176" t="s">
        <v>1381</v>
      </c>
      <c r="B7" s="177"/>
      <c r="C7" s="177"/>
      <c r="D7" s="177"/>
      <c r="E7" s="177"/>
      <c r="F7" s="178"/>
      <c r="G7" s="178"/>
      <c r="H7" s="179"/>
      <c r="I7" s="179"/>
      <c r="J7" s="187"/>
    </row>
    <row r="8" ht="35.1" customHeight="1" spans="1:10">
      <c r="A8" s="176" t="s">
        <v>1382</v>
      </c>
      <c r="B8" s="177"/>
      <c r="C8" s="177"/>
      <c r="D8" s="177"/>
      <c r="E8" s="177"/>
      <c r="F8" s="178"/>
      <c r="G8" s="178"/>
      <c r="H8" s="172"/>
      <c r="I8" s="187"/>
      <c r="J8" s="187"/>
    </row>
    <row r="9" ht="35.1" customHeight="1" spans="1:10">
      <c r="A9" s="176" t="s">
        <v>1383</v>
      </c>
      <c r="B9" s="177"/>
      <c r="C9" s="177"/>
      <c r="D9" s="177"/>
      <c r="E9" s="177"/>
      <c r="F9" s="178"/>
      <c r="G9" s="178"/>
      <c r="H9" s="179"/>
      <c r="I9" s="179"/>
      <c r="J9" s="187"/>
    </row>
    <row r="10" ht="35.1" hidden="1" customHeight="1" spans="1:10">
      <c r="A10" s="176" t="s">
        <v>1384</v>
      </c>
      <c r="B10" s="177"/>
      <c r="C10" s="177"/>
      <c r="D10" s="177"/>
      <c r="E10" s="177"/>
      <c r="F10" s="178"/>
      <c r="G10" s="178"/>
      <c r="H10" s="180"/>
      <c r="I10" s="187"/>
      <c r="J10" s="187"/>
    </row>
    <row r="11" ht="35.1" hidden="1" customHeight="1" spans="1:10">
      <c r="A11" s="176" t="s">
        <v>1385</v>
      </c>
      <c r="B11" s="177"/>
      <c r="C11" s="177"/>
      <c r="D11" s="177"/>
      <c r="E11" s="177"/>
      <c r="F11" s="178"/>
      <c r="G11" s="178"/>
      <c r="H11" s="181"/>
      <c r="I11" s="179"/>
      <c r="J11" s="187"/>
    </row>
    <row r="12" ht="35.1" customHeight="1" spans="1:9">
      <c r="A12" s="176" t="s">
        <v>1386</v>
      </c>
      <c r="B12" s="177"/>
      <c r="C12" s="177"/>
      <c r="D12" s="177"/>
      <c r="E12" s="177"/>
      <c r="F12" s="178"/>
      <c r="G12" s="178"/>
      <c r="H12" s="179"/>
      <c r="I12" s="181"/>
    </row>
    <row r="13" ht="35.1" customHeight="1" spans="1:9">
      <c r="A13" s="176" t="s">
        <v>1387</v>
      </c>
      <c r="B13" s="177">
        <v>9169</v>
      </c>
      <c r="C13" s="177">
        <v>10847</v>
      </c>
      <c r="D13" s="177">
        <v>10847</v>
      </c>
      <c r="E13" s="177">
        <v>10932</v>
      </c>
      <c r="F13" s="178">
        <f>E13/D13</f>
        <v>1.00783626809256</v>
      </c>
      <c r="G13" s="178">
        <f>E13/B13-1</f>
        <v>0.192278329152579</v>
      </c>
      <c r="H13" s="179"/>
      <c r="I13" s="188"/>
    </row>
    <row r="14" s="3" customFormat="1" ht="19.05" customHeight="1" spans="1:9">
      <c r="A14" s="182"/>
      <c r="B14" s="182"/>
      <c r="C14" s="182"/>
      <c r="D14" s="182"/>
      <c r="E14" s="182"/>
      <c r="F14" s="182"/>
      <c r="G14" s="183"/>
      <c r="H14" s="166"/>
      <c r="I14" s="165"/>
    </row>
    <row r="16" s="3" customFormat="1" spans="1:9">
      <c r="A16" s="165"/>
      <c r="B16" s="165"/>
      <c r="C16" s="165"/>
      <c r="D16" s="165"/>
      <c r="E16" s="165"/>
      <c r="F16" s="165"/>
      <c r="G16" s="165"/>
      <c r="H16" s="184"/>
      <c r="I16" s="165"/>
    </row>
    <row r="17" s="3" customFormat="1" spans="1:9">
      <c r="A17" s="165"/>
      <c r="B17" s="165"/>
      <c r="C17" s="165"/>
      <c r="D17" s="165"/>
      <c r="E17" s="165"/>
      <c r="F17" s="165"/>
      <c r="G17" s="165"/>
      <c r="H17" s="184"/>
      <c r="I17" s="165"/>
    </row>
    <row r="18" s="3" customFormat="1" spans="1:9">
      <c r="A18" s="165"/>
      <c r="B18" s="165"/>
      <c r="C18" s="165"/>
      <c r="D18" s="165"/>
      <c r="E18" s="165"/>
      <c r="F18" s="165"/>
      <c r="G18" s="165"/>
      <c r="H18" s="184"/>
      <c r="I18" s="165"/>
    </row>
    <row r="19" s="3" customFormat="1" spans="1:9">
      <c r="A19" s="165"/>
      <c r="B19" s="165"/>
      <c r="C19" s="165"/>
      <c r="D19" s="165"/>
      <c r="E19" s="165"/>
      <c r="F19" s="165"/>
      <c r="G19" s="165"/>
      <c r="H19" s="184"/>
      <c r="I19" s="165"/>
    </row>
    <row r="22" s="3" customFormat="1" spans="1:9">
      <c r="A22" s="165"/>
      <c r="B22" s="165"/>
      <c r="C22" s="165"/>
      <c r="D22" s="165"/>
      <c r="E22" s="165"/>
      <c r="F22" s="165"/>
      <c r="G22" s="165"/>
      <c r="H22" s="184"/>
      <c r="I22" s="165"/>
    </row>
    <row r="23" s="3" customFormat="1" spans="1:9">
      <c r="A23" s="165"/>
      <c r="B23" s="165"/>
      <c r="C23" s="165"/>
      <c r="D23" s="165"/>
      <c r="E23" s="165"/>
      <c r="F23" s="165"/>
      <c r="G23" s="165"/>
      <c r="H23" s="184"/>
      <c r="I23" s="165"/>
    </row>
    <row r="24" s="3" customFormat="1" spans="1:9">
      <c r="A24" s="165"/>
      <c r="B24" s="165"/>
      <c r="C24" s="165"/>
      <c r="D24" s="165"/>
      <c r="E24" s="165"/>
      <c r="F24" s="165"/>
      <c r="G24" s="165"/>
      <c r="H24" s="184"/>
      <c r="I24" s="165"/>
    </row>
    <row r="25" s="3" customFormat="1" spans="1:9">
      <c r="A25" s="165"/>
      <c r="B25" s="165"/>
      <c r="C25" s="165"/>
      <c r="D25" s="165"/>
      <c r="E25" s="165"/>
      <c r="F25" s="165"/>
      <c r="G25" s="165"/>
      <c r="H25" s="184"/>
      <c r="I25" s="165"/>
    </row>
    <row r="26" s="3" customFormat="1" spans="1:9">
      <c r="A26" s="165"/>
      <c r="B26" s="165"/>
      <c r="C26" s="165"/>
      <c r="D26" s="165"/>
      <c r="E26" s="165"/>
      <c r="F26" s="165"/>
      <c r="G26" s="165"/>
      <c r="H26" s="184"/>
      <c r="I26" s="165"/>
    </row>
    <row r="27" s="3" customFormat="1" spans="1:9">
      <c r="A27" s="165"/>
      <c r="B27" s="165"/>
      <c r="C27" s="165"/>
      <c r="D27" s="165"/>
      <c r="E27" s="165"/>
      <c r="F27" s="165"/>
      <c r="G27" s="165"/>
      <c r="H27" s="184"/>
      <c r="I27" s="165"/>
    </row>
    <row r="28" s="3" customFormat="1" spans="1:9">
      <c r="A28" s="165"/>
      <c r="B28" s="165"/>
      <c r="C28" s="165"/>
      <c r="D28" s="165"/>
      <c r="E28" s="165"/>
      <c r="F28" s="165"/>
      <c r="G28" s="165"/>
      <c r="H28" s="184"/>
      <c r="I28" s="165"/>
    </row>
    <row r="29" s="3" customFormat="1" spans="1:9">
      <c r="A29" s="165"/>
      <c r="B29" s="165"/>
      <c r="C29" s="165"/>
      <c r="D29" s="165"/>
      <c r="E29" s="165"/>
      <c r="F29" s="165"/>
      <c r="G29" s="165"/>
      <c r="H29" s="184"/>
      <c r="I29" s="165"/>
    </row>
    <row r="30" s="3" customFormat="1" spans="1:9">
      <c r="A30" s="165"/>
      <c r="B30" s="165"/>
      <c r="C30" s="165"/>
      <c r="D30" s="165"/>
      <c r="E30" s="165"/>
      <c r="F30" s="165"/>
      <c r="G30" s="165"/>
      <c r="H30" s="166"/>
      <c r="I30" s="165"/>
    </row>
    <row r="31" s="3" customFormat="1" spans="1:9">
      <c r="A31" s="165"/>
      <c r="B31" s="165"/>
      <c r="C31" s="165"/>
      <c r="D31" s="165"/>
      <c r="E31" s="165"/>
      <c r="F31" s="165"/>
      <c r="G31" s="165"/>
      <c r="H31" s="166"/>
      <c r="I31" s="165"/>
    </row>
    <row r="32" s="3" customFormat="1" spans="1:9">
      <c r="A32" s="165"/>
      <c r="B32" s="165"/>
      <c r="C32" s="165"/>
      <c r="D32" s="165"/>
      <c r="E32" s="165"/>
      <c r="F32" s="165"/>
      <c r="G32" s="165"/>
      <c r="H32" s="166"/>
      <c r="I32" s="165"/>
    </row>
    <row r="33" s="3" customFormat="1" spans="1:9">
      <c r="A33" s="165"/>
      <c r="B33" s="165"/>
      <c r="C33" s="165"/>
      <c r="D33" s="165"/>
      <c r="E33" s="165"/>
      <c r="F33" s="165"/>
      <c r="G33" s="165"/>
      <c r="H33" s="166"/>
      <c r="I33" s="165"/>
    </row>
    <row r="34" s="3" customFormat="1" spans="1:9">
      <c r="A34" s="165"/>
      <c r="B34" s="165"/>
      <c r="C34" s="165"/>
      <c r="D34" s="165"/>
      <c r="E34" s="165"/>
      <c r="F34" s="165"/>
      <c r="G34" s="165"/>
      <c r="H34" s="166"/>
      <c r="I34" s="165"/>
    </row>
    <row r="35" s="3" customFormat="1" spans="1:9">
      <c r="A35" s="165"/>
      <c r="B35" s="165"/>
      <c r="C35" s="165"/>
      <c r="D35" s="165"/>
      <c r="E35" s="165"/>
      <c r="F35" s="165"/>
      <c r="G35" s="165"/>
      <c r="H35" s="166"/>
      <c r="I35" s="165"/>
    </row>
    <row r="120" spans="17:17">
      <c r="Q120" s="187"/>
    </row>
    <row r="121" spans="17:17">
      <c r="Q121" s="187"/>
    </row>
    <row r="122" spans="17:17">
      <c r="Q122" s="187"/>
    </row>
    <row r="123" spans="17:17">
      <c r="Q123" s="187"/>
    </row>
    <row r="124" spans="17:17">
      <c r="Q124" s="187"/>
    </row>
  </sheetData>
  <mergeCells count="8">
    <mergeCell ref="A1:G1"/>
    <mergeCell ref="C3:D3"/>
    <mergeCell ref="A14:G14"/>
    <mergeCell ref="A3:A4"/>
    <mergeCell ref="B3:B4"/>
    <mergeCell ref="E3:E4"/>
    <mergeCell ref="F3:F4"/>
    <mergeCell ref="G3:G4"/>
  </mergeCells>
  <printOptions horizontalCentered="1"/>
  <pageMargins left="0.554166666666667" right="0.554166666666667" top="1" bottom="1" header="0.511805555555556" footer="0.511805555555556"/>
  <pageSetup paperSize="9" orientation="landscape"/>
  <headerFooter/>
</worksheet>
</file>

<file path=xl/worksheets/sheet2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workbookViewId="0">
      <selection activeCell="J21" sqref="J21"/>
    </sheetView>
  </sheetViews>
  <sheetFormatPr defaultColWidth="9" defaultRowHeight="25.05" customHeight="1"/>
  <cols>
    <col min="1" max="1" width="42.6" style="145" customWidth="1"/>
    <col min="2" max="7" width="13.6" style="145" customWidth="1"/>
    <col min="8" max="8" width="2" style="63" customWidth="1"/>
    <col min="9" max="9" width="2.9" style="145" customWidth="1"/>
    <col min="10" max="16384" width="9" style="3"/>
  </cols>
  <sheetData>
    <row r="1" s="141" customFormat="1" ht="31.5" customHeight="1" spans="1:10">
      <c r="A1" s="146" t="s">
        <v>1388</v>
      </c>
      <c r="B1" s="146"/>
      <c r="C1" s="146"/>
      <c r="D1" s="146"/>
      <c r="E1" s="146"/>
      <c r="F1" s="146"/>
      <c r="G1" s="146"/>
      <c r="H1" s="65"/>
      <c r="I1" s="156"/>
      <c r="J1" s="156"/>
    </row>
    <row r="2" s="142" customFormat="1" customHeight="1" spans="1:10">
      <c r="A2" s="66"/>
      <c r="B2" s="66"/>
      <c r="C2" s="66"/>
      <c r="D2" s="66"/>
      <c r="E2" s="66"/>
      <c r="F2" s="147"/>
      <c r="G2" s="148" t="s">
        <v>1</v>
      </c>
      <c r="H2" s="65"/>
      <c r="I2" s="147"/>
      <c r="J2" s="147"/>
    </row>
    <row r="3" s="143" customFormat="1" customHeight="1" spans="1:10">
      <c r="A3" s="71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72"/>
      <c r="I3" s="157"/>
      <c r="J3" s="157"/>
    </row>
    <row r="4" s="143" customFormat="1" customHeight="1" spans="1:10">
      <c r="A4" s="71"/>
      <c r="B4" s="41"/>
      <c r="C4" s="38" t="s">
        <v>1377</v>
      </c>
      <c r="D4" s="38" t="s">
        <v>1378</v>
      </c>
      <c r="E4" s="41"/>
      <c r="F4" s="41"/>
      <c r="G4" s="42"/>
      <c r="H4" s="72"/>
      <c r="I4" s="157"/>
      <c r="J4" s="157"/>
    </row>
    <row r="5" s="142" customFormat="1" customHeight="1" spans="1:10">
      <c r="A5" s="149" t="s">
        <v>1389</v>
      </c>
      <c r="B5" s="75">
        <f>SUM(B6:B11)</f>
        <v>10160</v>
      </c>
      <c r="C5" s="75">
        <f>SUM(C6:C11)</f>
        <v>10754</v>
      </c>
      <c r="D5" s="75">
        <f>SUM(D6:D11)</f>
        <v>10754</v>
      </c>
      <c r="E5" s="75">
        <f>SUM(E6:E11)</f>
        <v>11455</v>
      </c>
      <c r="F5" s="150">
        <f>E5/D5</f>
        <v>1.06518504742421</v>
      </c>
      <c r="G5" s="76">
        <f>E5/B5-1</f>
        <v>0.12746062992126</v>
      </c>
      <c r="H5" s="72"/>
      <c r="I5" s="147"/>
      <c r="J5" s="147"/>
    </row>
    <row r="6" s="144" customFormat="1" customHeight="1" spans="1:10">
      <c r="A6" s="151" t="s">
        <v>1390</v>
      </c>
      <c r="B6" s="79"/>
      <c r="C6" s="79"/>
      <c r="D6" s="79"/>
      <c r="E6" s="79"/>
      <c r="F6" s="150"/>
      <c r="G6" s="76"/>
      <c r="H6" s="14"/>
      <c r="I6" s="158"/>
      <c r="J6" s="159"/>
    </row>
    <row r="7" s="144" customFormat="1" customHeight="1" spans="1:10">
      <c r="A7" s="151" t="s">
        <v>1391</v>
      </c>
      <c r="B7" s="79"/>
      <c r="C7" s="79"/>
      <c r="D7" s="79"/>
      <c r="E7" s="79"/>
      <c r="F7" s="150"/>
      <c r="G7" s="76"/>
      <c r="H7" s="14"/>
      <c r="I7" s="158"/>
      <c r="J7" s="159"/>
    </row>
    <row r="8" s="144" customFormat="1" customHeight="1" spans="1:10">
      <c r="A8" s="151" t="s">
        <v>1392</v>
      </c>
      <c r="B8" s="79"/>
      <c r="C8" s="79"/>
      <c r="D8" s="79"/>
      <c r="E8" s="79"/>
      <c r="F8" s="150"/>
      <c r="G8" s="76"/>
      <c r="H8" s="72"/>
      <c r="I8" s="159"/>
      <c r="J8" s="159"/>
    </row>
    <row r="9" s="144" customFormat="1" customHeight="1" spans="1:10">
      <c r="A9" s="151" t="s">
        <v>1393</v>
      </c>
      <c r="B9" s="79"/>
      <c r="C9" s="79"/>
      <c r="D9" s="79"/>
      <c r="E9" s="79"/>
      <c r="F9" s="150"/>
      <c r="G9" s="76"/>
      <c r="H9" s="14"/>
      <c r="I9" s="159"/>
      <c r="J9" s="159"/>
    </row>
    <row r="10" s="144" customFormat="1" customHeight="1" spans="1:10">
      <c r="A10" s="151" t="s">
        <v>1394</v>
      </c>
      <c r="B10" s="152"/>
      <c r="C10" s="153"/>
      <c r="D10" s="153"/>
      <c r="E10" s="152"/>
      <c r="F10" s="150"/>
      <c r="G10" s="76"/>
      <c r="H10" s="72"/>
      <c r="I10" s="159"/>
      <c r="J10" s="159"/>
    </row>
    <row r="11" s="144" customFormat="1" customHeight="1" spans="1:10">
      <c r="A11" s="151" t="s">
        <v>1395</v>
      </c>
      <c r="B11" s="152">
        <v>10160</v>
      </c>
      <c r="C11" s="152">
        <v>10754</v>
      </c>
      <c r="D11" s="152">
        <v>10754</v>
      </c>
      <c r="E11" s="152">
        <v>11455</v>
      </c>
      <c r="F11" s="150">
        <f>E11/D11</f>
        <v>1.06518504742421</v>
      </c>
      <c r="G11" s="76">
        <f>E11/B11-1</f>
        <v>0.12746062992126</v>
      </c>
      <c r="H11" s="14" t="s">
        <v>15</v>
      </c>
      <c r="I11" s="158"/>
      <c r="J11" s="159"/>
    </row>
    <row r="12" s="144" customFormat="1" customHeight="1" spans="1:9">
      <c r="A12" s="154"/>
      <c r="B12" s="154"/>
      <c r="C12" s="154"/>
      <c r="D12" s="154"/>
      <c r="E12" s="154"/>
      <c r="F12" s="154"/>
      <c r="G12" s="155"/>
      <c r="H12" s="63"/>
      <c r="I12" s="160"/>
    </row>
    <row r="13" s="3" customFormat="1" customHeight="1" spans="1:9">
      <c r="A13" s="155" t="s">
        <v>1396</v>
      </c>
      <c r="B13" s="155"/>
      <c r="C13" s="155"/>
      <c r="D13" s="155"/>
      <c r="E13" s="155"/>
      <c r="F13" s="155"/>
      <c r="G13" s="155"/>
      <c r="H13" s="82"/>
      <c r="I13" s="145"/>
    </row>
    <row r="14" s="3" customFormat="1" customHeight="1" spans="1:9">
      <c r="A14" s="145"/>
      <c r="B14" s="145"/>
      <c r="C14" s="145"/>
      <c r="D14" s="145"/>
      <c r="E14" s="145"/>
      <c r="F14" s="145"/>
      <c r="G14" s="145"/>
      <c r="H14" s="82"/>
      <c r="I14" s="145"/>
    </row>
    <row r="15" s="3" customFormat="1" customHeight="1" spans="1:9">
      <c r="A15" s="145"/>
      <c r="B15" s="145"/>
      <c r="C15" s="145"/>
      <c r="D15" s="145"/>
      <c r="E15" s="145"/>
      <c r="F15" s="145"/>
      <c r="G15" s="145"/>
      <c r="H15" s="82"/>
      <c r="I15" s="145"/>
    </row>
    <row r="16" s="3" customFormat="1" customHeight="1" spans="1:9">
      <c r="A16" s="145"/>
      <c r="B16" s="145"/>
      <c r="C16" s="145"/>
      <c r="D16" s="145"/>
      <c r="E16" s="145"/>
      <c r="F16" s="145"/>
      <c r="G16" s="145"/>
      <c r="H16" s="82"/>
      <c r="I16" s="145"/>
    </row>
    <row r="19" s="3" customFormat="1" customHeight="1" spans="1:9">
      <c r="A19" s="145"/>
      <c r="B19" s="145"/>
      <c r="C19" s="145"/>
      <c r="D19" s="145"/>
      <c r="E19" s="145"/>
      <c r="F19" s="145"/>
      <c r="G19" s="145"/>
      <c r="H19" s="82"/>
      <c r="I19" s="145"/>
    </row>
    <row r="20" s="3" customFormat="1" customHeight="1" spans="1:9">
      <c r="A20" s="145"/>
      <c r="B20" s="145"/>
      <c r="C20" s="145"/>
      <c r="D20" s="145"/>
      <c r="E20" s="145"/>
      <c r="F20" s="145"/>
      <c r="G20" s="145"/>
      <c r="H20" s="82"/>
      <c r="I20" s="145"/>
    </row>
    <row r="21" s="3" customFormat="1" customHeight="1" spans="1:9">
      <c r="A21" s="145"/>
      <c r="B21" s="145"/>
      <c r="C21" s="145"/>
      <c r="D21" s="145"/>
      <c r="E21" s="145"/>
      <c r="F21" s="145"/>
      <c r="G21" s="145"/>
      <c r="H21" s="82"/>
      <c r="I21" s="145"/>
    </row>
    <row r="22" s="3" customFormat="1" customHeight="1" spans="1:9">
      <c r="A22" s="145"/>
      <c r="B22" s="145"/>
      <c r="C22" s="145"/>
      <c r="D22" s="145"/>
      <c r="E22" s="145"/>
      <c r="F22" s="145"/>
      <c r="G22" s="145"/>
      <c r="H22" s="82"/>
      <c r="I22" s="145"/>
    </row>
    <row r="23" s="3" customFormat="1" customHeight="1" spans="1:9">
      <c r="A23" s="145"/>
      <c r="B23" s="145"/>
      <c r="C23" s="145"/>
      <c r="D23" s="145"/>
      <c r="E23" s="145"/>
      <c r="F23" s="145"/>
      <c r="G23" s="145"/>
      <c r="H23" s="82"/>
      <c r="I23" s="145"/>
    </row>
    <row r="24" s="3" customFormat="1" customHeight="1" spans="1:9">
      <c r="A24" s="145"/>
      <c r="B24" s="145"/>
      <c r="C24" s="145"/>
      <c r="D24" s="145"/>
      <c r="E24" s="145"/>
      <c r="F24" s="145"/>
      <c r="G24" s="145"/>
      <c r="H24" s="82"/>
      <c r="I24" s="145"/>
    </row>
    <row r="25" s="3" customFormat="1" customHeight="1" spans="1:9">
      <c r="A25" s="145"/>
      <c r="B25" s="145"/>
      <c r="C25" s="145"/>
      <c r="D25" s="145"/>
      <c r="E25" s="145"/>
      <c r="F25" s="145"/>
      <c r="G25" s="145"/>
      <c r="H25" s="82"/>
      <c r="I25" s="145"/>
    </row>
    <row r="26" s="3" customFormat="1" customHeight="1" spans="1:9">
      <c r="A26" s="145"/>
      <c r="B26" s="145"/>
      <c r="C26" s="145"/>
      <c r="D26" s="145"/>
      <c r="E26" s="145"/>
      <c r="F26" s="145"/>
      <c r="G26" s="145"/>
      <c r="H26" s="82"/>
      <c r="I26" s="145"/>
    </row>
    <row r="27" s="3" customFormat="1" customHeight="1" spans="1:9">
      <c r="A27" s="145"/>
      <c r="B27" s="145"/>
      <c r="C27" s="145"/>
      <c r="D27" s="145"/>
      <c r="E27" s="145"/>
      <c r="F27" s="145"/>
      <c r="G27" s="145"/>
      <c r="H27" s="63"/>
      <c r="I27" s="145"/>
    </row>
    <row r="28" s="3" customFormat="1" customHeight="1" spans="1:9">
      <c r="A28" s="145"/>
      <c r="B28" s="145"/>
      <c r="C28" s="145"/>
      <c r="D28" s="145"/>
      <c r="E28" s="145"/>
      <c r="F28" s="145"/>
      <c r="G28" s="145"/>
      <c r="H28" s="63"/>
      <c r="I28" s="145"/>
    </row>
    <row r="29" s="3" customFormat="1" customHeight="1" spans="1:9">
      <c r="A29" s="145"/>
      <c r="B29" s="145"/>
      <c r="C29" s="145"/>
      <c r="D29" s="145"/>
      <c r="E29" s="145"/>
      <c r="F29" s="145"/>
      <c r="G29" s="145"/>
      <c r="H29" s="63"/>
      <c r="I29" s="145"/>
    </row>
    <row r="30" s="3" customFormat="1" customHeight="1" spans="1:9">
      <c r="A30" s="145"/>
      <c r="B30" s="145"/>
      <c r="C30" s="145"/>
      <c r="D30" s="145"/>
      <c r="E30" s="145"/>
      <c r="F30" s="145"/>
      <c r="G30" s="145"/>
      <c r="H30" s="63"/>
      <c r="I30" s="145"/>
    </row>
    <row r="31" s="3" customFormat="1" customHeight="1" spans="1:9">
      <c r="A31" s="145"/>
      <c r="B31" s="145"/>
      <c r="C31" s="145"/>
      <c r="D31" s="145"/>
      <c r="E31" s="145"/>
      <c r="F31" s="145"/>
      <c r="G31" s="145"/>
      <c r="H31" s="63"/>
      <c r="I31" s="145"/>
    </row>
    <row r="32" s="3" customFormat="1" customHeight="1" spans="1:9">
      <c r="A32" s="145"/>
      <c r="B32" s="145"/>
      <c r="C32" s="145"/>
      <c r="D32" s="145"/>
      <c r="E32" s="145"/>
      <c r="F32" s="145"/>
      <c r="G32" s="145"/>
      <c r="H32" s="63"/>
      <c r="I32" s="145"/>
    </row>
    <row r="117" customHeight="1" spans="15:15">
      <c r="O117" s="161"/>
    </row>
    <row r="118" customHeight="1" spans="15:15">
      <c r="O118" s="161"/>
    </row>
    <row r="119" customHeight="1" spans="15:15">
      <c r="O119" s="161"/>
    </row>
    <row r="120" customHeight="1" spans="15:15">
      <c r="O120" s="161"/>
    </row>
    <row r="121" customHeight="1" spans="15:15">
      <c r="O121" s="161"/>
    </row>
  </sheetData>
  <mergeCells count="9">
    <mergeCell ref="A1:G1"/>
    <mergeCell ref="C3:D3"/>
    <mergeCell ref="A12:G12"/>
    <mergeCell ref="A13:G13"/>
    <mergeCell ref="A3:A4"/>
    <mergeCell ref="B3:B4"/>
    <mergeCell ref="E3:E4"/>
    <mergeCell ref="F3:F4"/>
    <mergeCell ref="G3:G4"/>
  </mergeCells>
  <printOptions horizontalCentered="1"/>
  <pageMargins left="0.357638888888889" right="0.357638888888889" top="0.802777777777778" bottom="0.802777777777778" header="0.511805555555556" footer="0.511805555555556"/>
  <pageSetup paperSize="9" orientation="landscape"/>
  <headerFooter/>
</worksheet>
</file>

<file path=xl/worksheets/sheet2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workbookViewId="0">
      <selection activeCell="B3" sqref="B3:B4"/>
    </sheetView>
  </sheetViews>
  <sheetFormatPr defaultColWidth="9" defaultRowHeight="14.25"/>
  <cols>
    <col min="1" max="1" width="27.7" style="117" customWidth="1"/>
    <col min="2" max="3" width="10.6" style="117" customWidth="1"/>
    <col min="4" max="5" width="10.6" style="118" customWidth="1"/>
    <col min="6" max="7" width="13.6" style="119" customWidth="1"/>
    <col min="8" max="8" width="2" style="120" customWidth="1"/>
    <col min="9" max="16384" width="9" style="28"/>
  </cols>
  <sheetData>
    <row r="1" s="113" customFormat="1" ht="31.5" customHeight="1" spans="1:10">
      <c r="A1" s="121" t="s">
        <v>1397</v>
      </c>
      <c r="B1" s="121"/>
      <c r="C1" s="121"/>
      <c r="D1" s="121"/>
      <c r="E1" s="121"/>
      <c r="F1" s="121"/>
      <c r="G1" s="121"/>
      <c r="H1" s="122"/>
      <c r="I1" s="136"/>
      <c r="J1" s="136"/>
    </row>
    <row r="2" s="114" customFormat="1" ht="26.25" customHeight="1" spans="1:10">
      <c r="A2" s="123"/>
      <c r="B2" s="123"/>
      <c r="C2" s="123"/>
      <c r="D2" s="124"/>
      <c r="E2" s="125"/>
      <c r="F2" s="126"/>
      <c r="G2" s="127" t="s">
        <v>1</v>
      </c>
      <c r="H2" s="122"/>
      <c r="I2" s="137"/>
      <c r="J2" s="137"/>
    </row>
    <row r="3" s="115" customFormat="1" ht="25.95" customHeight="1" spans="1:10">
      <c r="A3" s="128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129"/>
      <c r="I3" s="138"/>
      <c r="J3" s="138"/>
    </row>
    <row r="4" s="115" customFormat="1" ht="25.95" customHeight="1" spans="1:10">
      <c r="A4" s="128"/>
      <c r="B4" s="41"/>
      <c r="C4" s="38" t="s">
        <v>1377</v>
      </c>
      <c r="D4" s="38" t="s">
        <v>1378</v>
      </c>
      <c r="E4" s="41"/>
      <c r="F4" s="41"/>
      <c r="G4" s="42"/>
      <c r="H4" s="129"/>
      <c r="I4" s="138"/>
      <c r="J4" s="138"/>
    </row>
    <row r="5" s="116" customFormat="1" ht="25.95" customHeight="1" spans="1:10">
      <c r="A5" s="130" t="s">
        <v>1379</v>
      </c>
      <c r="B5" s="131"/>
      <c r="C5" s="131"/>
      <c r="D5" s="131"/>
      <c r="E5" s="131"/>
      <c r="F5" s="132"/>
      <c r="G5" s="133"/>
      <c r="H5" s="134"/>
      <c r="I5" s="139"/>
      <c r="J5" s="139"/>
    </row>
    <row r="6" ht="25.95" customHeight="1" spans="8:8">
      <c r="H6" s="135"/>
    </row>
    <row r="7" ht="25.95" customHeight="1" spans="1:8">
      <c r="A7" s="48" t="s">
        <v>1096</v>
      </c>
      <c r="H7" s="135"/>
    </row>
    <row r="8" spans="8:8">
      <c r="H8" s="135"/>
    </row>
    <row r="9" spans="8:8">
      <c r="H9" s="135"/>
    </row>
    <row r="10" spans="8:8">
      <c r="H10" s="135"/>
    </row>
    <row r="11" spans="8:8">
      <c r="H11" s="135"/>
    </row>
    <row r="96" spans="17:17">
      <c r="Q96" s="140"/>
    </row>
    <row r="97" spans="17:17">
      <c r="Q97" s="140"/>
    </row>
    <row r="98" spans="17:17">
      <c r="Q98" s="140"/>
    </row>
    <row r="99" spans="17:17">
      <c r="Q99" s="140"/>
    </row>
    <row r="100" spans="17:17">
      <c r="Q100" s="140"/>
    </row>
  </sheetData>
  <mergeCells count="7">
    <mergeCell ref="A1:G1"/>
    <mergeCell ref="C3:D3"/>
    <mergeCell ref="A3:A4"/>
    <mergeCell ref="B3:B4"/>
    <mergeCell ref="E3:E4"/>
    <mergeCell ref="F3:F4"/>
    <mergeCell ref="G3:G4"/>
  </mergeCells>
  <printOptions horizontalCentered="1"/>
  <pageMargins left="0.357638888888889" right="0.357638888888889" top="0.802777777777778" bottom="0.802777777777778" header="0.511805555555556" footer="0.511805555555556"/>
  <pageSetup paperSize="9" scale="90" orientation="portrait"/>
  <headerFooter/>
</worksheet>
</file>

<file path=xl/worksheets/sheet2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workbookViewId="0">
      <selection activeCell="B3" sqref="B3:B4"/>
    </sheetView>
  </sheetViews>
  <sheetFormatPr defaultColWidth="9" defaultRowHeight="14.25"/>
  <cols>
    <col min="1" max="1" width="28.4" style="93" customWidth="1"/>
    <col min="2" max="5" width="10.6" style="93" customWidth="1"/>
    <col min="6" max="7" width="13.6" style="93" customWidth="1"/>
    <col min="8" max="8" width="2.6" style="94" customWidth="1"/>
    <col min="9" max="9" width="2.9" style="93" customWidth="1"/>
    <col min="10" max="16384" width="9" style="28"/>
  </cols>
  <sheetData>
    <row r="1" s="89" customFormat="1" ht="31.5" customHeight="1" spans="1:10">
      <c r="A1" s="95" t="s">
        <v>1398</v>
      </c>
      <c r="B1" s="95"/>
      <c r="C1" s="95"/>
      <c r="D1" s="95"/>
      <c r="E1" s="95"/>
      <c r="F1" s="95"/>
      <c r="G1" s="95"/>
      <c r="H1" s="96"/>
      <c r="I1" s="109"/>
      <c r="J1" s="109"/>
    </row>
    <row r="2" s="90" customFormat="1" ht="26.25" customHeight="1" spans="1:10">
      <c r="A2" s="97"/>
      <c r="B2" s="97"/>
      <c r="C2" s="97"/>
      <c r="D2" s="97"/>
      <c r="E2" s="97"/>
      <c r="F2" s="98"/>
      <c r="G2" s="99" t="s">
        <v>1</v>
      </c>
      <c r="H2" s="96"/>
      <c r="I2" s="110"/>
      <c r="J2" s="110"/>
    </row>
    <row r="3" s="91" customFormat="1" ht="25.95" customHeight="1" spans="1:10">
      <c r="A3" s="100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101"/>
      <c r="I3" s="98"/>
      <c r="J3" s="98"/>
    </row>
    <row r="4" s="91" customFormat="1" ht="25.95" customHeight="1" spans="1:10">
      <c r="A4" s="102"/>
      <c r="B4" s="41"/>
      <c r="C4" s="38" t="s">
        <v>1377</v>
      </c>
      <c r="D4" s="38" t="s">
        <v>1378</v>
      </c>
      <c r="E4" s="41"/>
      <c r="F4" s="41"/>
      <c r="G4" s="42"/>
      <c r="H4" s="101"/>
      <c r="I4" s="98"/>
      <c r="J4" s="98"/>
    </row>
    <row r="5" s="92" customFormat="1" ht="25.95" customHeight="1" spans="1:10">
      <c r="A5" s="103" t="s">
        <v>1389</v>
      </c>
      <c r="B5" s="104"/>
      <c r="C5" s="104"/>
      <c r="D5" s="104"/>
      <c r="E5" s="104"/>
      <c r="F5" s="105"/>
      <c r="G5" s="106"/>
      <c r="H5" s="107"/>
      <c r="I5" s="111"/>
      <c r="J5" s="111"/>
    </row>
    <row r="6" s="28" customFormat="1" ht="25.95" customHeight="1" spans="1:9">
      <c r="A6" s="93"/>
      <c r="B6" s="93"/>
      <c r="C6" s="93"/>
      <c r="D6" s="93"/>
      <c r="E6" s="93"/>
      <c r="F6" s="93"/>
      <c r="G6" s="93"/>
      <c r="H6" s="108"/>
      <c r="I6" s="93"/>
    </row>
    <row r="7" s="28" customFormat="1" ht="25.95" customHeight="1" spans="1:9">
      <c r="A7" s="48" t="s">
        <v>1096</v>
      </c>
      <c r="B7" s="93"/>
      <c r="C7" s="93"/>
      <c r="D7" s="93"/>
      <c r="E7" s="93"/>
      <c r="F7" s="93"/>
      <c r="G7" s="93"/>
      <c r="H7" s="108"/>
      <c r="I7" s="93"/>
    </row>
    <row r="8" s="28" customFormat="1" spans="1:9">
      <c r="A8" s="93"/>
      <c r="B8" s="93"/>
      <c r="C8" s="93"/>
      <c r="D8" s="93"/>
      <c r="E8" s="93"/>
      <c r="F8" s="93"/>
      <c r="G8" s="93"/>
      <c r="H8" s="108"/>
      <c r="I8" s="93"/>
    </row>
    <row r="9" s="28" customFormat="1" spans="1:9">
      <c r="A9" s="93"/>
      <c r="B9" s="93"/>
      <c r="C9" s="93"/>
      <c r="D9" s="93"/>
      <c r="E9" s="93"/>
      <c r="F9" s="93"/>
      <c r="G9" s="93"/>
      <c r="H9" s="108"/>
      <c r="I9" s="93"/>
    </row>
    <row r="10" s="28" customFormat="1" spans="1:9">
      <c r="A10" s="93"/>
      <c r="B10" s="93"/>
      <c r="C10" s="93"/>
      <c r="D10" s="93"/>
      <c r="E10" s="93"/>
      <c r="F10" s="93"/>
      <c r="G10" s="93"/>
      <c r="H10" s="108"/>
      <c r="I10" s="93"/>
    </row>
    <row r="95" spans="17:17">
      <c r="Q95" s="112"/>
    </row>
    <row r="96" spans="17:17">
      <c r="Q96" s="112"/>
    </row>
    <row r="97" spans="17:17">
      <c r="Q97" s="112"/>
    </row>
    <row r="98" spans="17:17">
      <c r="Q98" s="112"/>
    </row>
    <row r="99" spans="17:17">
      <c r="Q99" s="112"/>
    </row>
  </sheetData>
  <mergeCells count="7">
    <mergeCell ref="A1:G1"/>
    <mergeCell ref="C3:D3"/>
    <mergeCell ref="A3:A4"/>
    <mergeCell ref="B3:B4"/>
    <mergeCell ref="E3:E4"/>
    <mergeCell ref="F3:F4"/>
    <mergeCell ref="G3:G4"/>
  </mergeCells>
  <printOptions horizontalCentered="1"/>
  <pageMargins left="0.357638888888889" right="0.357638888888889" top="0.802777777777778" bottom="0.802777777777778" header="0.511805555555556" footer="0.511805555555556"/>
  <pageSetup paperSize="9" scale="90" orientation="portrait"/>
  <headerFooter/>
</worksheet>
</file>

<file path=xl/worksheets/sheet2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9"/>
  <sheetViews>
    <sheetView workbookViewId="0">
      <selection activeCell="K13" sqref="K13"/>
    </sheetView>
  </sheetViews>
  <sheetFormatPr defaultColWidth="9" defaultRowHeight="14.25"/>
  <cols>
    <col min="1" max="1" width="48.6" style="60" customWidth="1"/>
    <col min="2" max="3" width="13.6" style="60" customWidth="1"/>
    <col min="4" max="5" width="13.6" style="61" customWidth="1"/>
    <col min="6" max="7" width="13.6" style="62" customWidth="1"/>
    <col min="8" max="8" width="3" style="63" customWidth="1"/>
    <col min="9" max="16384" width="9" style="3"/>
  </cols>
  <sheetData>
    <row r="1" s="55" customFormat="1" ht="31.5" customHeight="1" spans="1:9">
      <c r="A1" s="64" t="s">
        <v>1399</v>
      </c>
      <c r="B1" s="64"/>
      <c r="C1" s="64"/>
      <c r="D1" s="64"/>
      <c r="E1" s="64"/>
      <c r="F1" s="64"/>
      <c r="G1" s="64"/>
      <c r="H1" s="65"/>
      <c r="I1" s="83"/>
    </row>
    <row r="2" s="56" customFormat="1" ht="26.25" customHeight="1" spans="1:9">
      <c r="A2" s="66"/>
      <c r="B2" s="66"/>
      <c r="C2" s="66"/>
      <c r="D2" s="67"/>
      <c r="E2" s="68"/>
      <c r="F2" s="69"/>
      <c r="G2" s="70" t="s">
        <v>1</v>
      </c>
      <c r="H2" s="65"/>
      <c r="I2" s="84"/>
    </row>
    <row r="3" s="57" customFormat="1" ht="30" customHeight="1" spans="1:9">
      <c r="A3" s="71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72"/>
      <c r="I3" s="85"/>
    </row>
    <row r="4" s="57" customFormat="1" ht="60.75" customHeight="1" spans="1:9">
      <c r="A4" s="73"/>
      <c r="B4" s="41"/>
      <c r="C4" s="38" t="s">
        <v>1377</v>
      </c>
      <c r="D4" s="38" t="s">
        <v>1378</v>
      </c>
      <c r="E4" s="41"/>
      <c r="F4" s="41"/>
      <c r="G4" s="42"/>
      <c r="H4" s="72"/>
      <c r="I4" s="85"/>
    </row>
    <row r="5" s="57" customFormat="1" ht="20.25" customHeight="1" spans="1:9">
      <c r="A5" s="74" t="s">
        <v>1400</v>
      </c>
      <c r="B5" s="75">
        <f t="shared" ref="B5:E6" si="0">B7+B9+B11+B13+B15+B17</f>
        <v>-991</v>
      </c>
      <c r="C5" s="75">
        <f t="shared" si="0"/>
        <v>92</v>
      </c>
      <c r="D5" s="75">
        <f t="shared" si="0"/>
        <v>92</v>
      </c>
      <c r="E5" s="75">
        <f t="shared" si="0"/>
        <v>-523</v>
      </c>
      <c r="F5" s="76">
        <f>E5/D5</f>
        <v>-5.68478260869565</v>
      </c>
      <c r="G5" s="76">
        <f>E5/B5-1</f>
        <v>-0.472250252270434</v>
      </c>
      <c r="H5" s="77"/>
      <c r="I5" s="85"/>
    </row>
    <row r="6" s="58" customFormat="1" ht="20.25" customHeight="1" spans="1:9">
      <c r="A6" s="74" t="s">
        <v>1401</v>
      </c>
      <c r="B6" s="75">
        <f t="shared" si="0"/>
        <v>2624</v>
      </c>
      <c r="C6" s="75">
        <f t="shared" si="0"/>
        <v>4276</v>
      </c>
      <c r="D6" s="75">
        <f t="shared" si="0"/>
        <v>4276</v>
      </c>
      <c r="E6" s="75">
        <f t="shared" si="0"/>
        <v>2101</v>
      </c>
      <c r="F6" s="76">
        <f>E6/D6</f>
        <v>0.491347053320861</v>
      </c>
      <c r="G6" s="76">
        <f>E6/B6-1</f>
        <v>-0.199314024390244</v>
      </c>
      <c r="H6" s="77"/>
      <c r="I6" s="86"/>
    </row>
    <row r="7" s="59" customFormat="1" ht="20.25" customHeight="1" spans="1:9">
      <c r="A7" s="78" t="s">
        <v>1402</v>
      </c>
      <c r="B7" s="79"/>
      <c r="C7" s="79"/>
      <c r="D7" s="79"/>
      <c r="E7" s="79"/>
      <c r="F7" s="80"/>
      <c r="G7" s="80"/>
      <c r="H7" s="72"/>
      <c r="I7" s="87"/>
    </row>
    <row r="8" s="59" customFormat="1" ht="20.25" customHeight="1" spans="1:9">
      <c r="A8" s="78" t="s">
        <v>1403</v>
      </c>
      <c r="B8" s="79"/>
      <c r="C8" s="79"/>
      <c r="D8" s="79"/>
      <c r="E8" s="79"/>
      <c r="F8" s="80"/>
      <c r="G8" s="80"/>
      <c r="H8" s="72"/>
      <c r="I8" s="87"/>
    </row>
    <row r="9" s="59" customFormat="1" ht="20.25" customHeight="1" spans="1:9">
      <c r="A9" s="78" t="s">
        <v>1404</v>
      </c>
      <c r="B9" s="79"/>
      <c r="C9" s="79"/>
      <c r="D9" s="79"/>
      <c r="E9" s="79"/>
      <c r="F9" s="80"/>
      <c r="G9" s="80"/>
      <c r="H9" s="72"/>
      <c r="I9" s="87"/>
    </row>
    <row r="10" s="59" customFormat="1" ht="20.25" customHeight="1" spans="1:9">
      <c r="A10" s="78" t="s">
        <v>1405</v>
      </c>
      <c r="B10" s="79"/>
      <c r="C10" s="79"/>
      <c r="D10" s="79"/>
      <c r="E10" s="79"/>
      <c r="F10" s="80"/>
      <c r="G10" s="80"/>
      <c r="H10" s="72"/>
      <c r="I10" s="87"/>
    </row>
    <row r="11" s="59" customFormat="1" ht="20.25" customHeight="1" spans="1:9">
      <c r="A11" s="78" t="s">
        <v>1406</v>
      </c>
      <c r="B11" s="79"/>
      <c r="C11" s="79"/>
      <c r="D11" s="79"/>
      <c r="E11" s="79"/>
      <c r="F11" s="80"/>
      <c r="G11" s="80"/>
      <c r="H11" s="81"/>
      <c r="I11" s="87"/>
    </row>
    <row r="12" s="59" customFormat="1" ht="20.25" customHeight="1" spans="1:9">
      <c r="A12" s="78" t="s">
        <v>1407</v>
      </c>
      <c r="B12" s="79"/>
      <c r="C12" s="79"/>
      <c r="D12" s="79"/>
      <c r="E12" s="79"/>
      <c r="F12" s="80"/>
      <c r="G12" s="80"/>
      <c r="H12" s="81"/>
      <c r="I12" s="87"/>
    </row>
    <row r="13" s="58" customFormat="1" ht="20.25" customHeight="1" spans="1:8">
      <c r="A13" s="78" t="s">
        <v>1408</v>
      </c>
      <c r="B13" s="79"/>
      <c r="C13" s="79"/>
      <c r="D13" s="79"/>
      <c r="E13" s="79"/>
      <c r="F13" s="80"/>
      <c r="G13" s="80"/>
      <c r="H13" s="82"/>
    </row>
    <row r="14" s="59" customFormat="1" ht="20.25" customHeight="1" spans="1:8">
      <c r="A14" s="78" t="s">
        <v>1409</v>
      </c>
      <c r="B14" s="79"/>
      <c r="C14" s="79"/>
      <c r="D14" s="79"/>
      <c r="E14" s="79"/>
      <c r="F14" s="80"/>
      <c r="G14" s="80"/>
      <c r="H14" s="82"/>
    </row>
    <row r="15" s="59" customFormat="1" ht="20.25" customHeight="1" spans="1:8">
      <c r="A15" s="78" t="s">
        <v>1410</v>
      </c>
      <c r="B15" s="79"/>
      <c r="C15" s="79"/>
      <c r="D15" s="79"/>
      <c r="E15" s="79"/>
      <c r="F15" s="80"/>
      <c r="G15" s="80"/>
      <c r="H15" s="63"/>
    </row>
    <row r="16" s="59" customFormat="1" ht="20.25" customHeight="1" spans="1:8">
      <c r="A16" s="78" t="s">
        <v>1411</v>
      </c>
      <c r="B16" s="79"/>
      <c r="C16" s="79"/>
      <c r="D16" s="79"/>
      <c r="E16" s="79"/>
      <c r="F16" s="80"/>
      <c r="G16" s="80"/>
      <c r="H16" s="63"/>
    </row>
    <row r="17" s="59" customFormat="1" ht="20.25" customHeight="1" spans="1:8">
      <c r="A17" s="78" t="s">
        <v>1412</v>
      </c>
      <c r="B17" s="79">
        <v>-991</v>
      </c>
      <c r="C17" s="79">
        <v>92</v>
      </c>
      <c r="D17" s="79">
        <v>92</v>
      </c>
      <c r="E17" s="79">
        <v>-523</v>
      </c>
      <c r="F17" s="80">
        <f>E17/D17</f>
        <v>-5.68478260869565</v>
      </c>
      <c r="G17" s="80">
        <f>E17/B17-1</f>
        <v>-0.472250252270434</v>
      </c>
      <c r="H17" s="14"/>
    </row>
    <row r="18" s="59" customFormat="1" ht="20.25" customHeight="1" spans="1:8">
      <c r="A18" s="78" t="s">
        <v>1413</v>
      </c>
      <c r="B18" s="79">
        <v>2624</v>
      </c>
      <c r="C18" s="79">
        <v>4276</v>
      </c>
      <c r="D18" s="79">
        <v>4276</v>
      </c>
      <c r="E18" s="79">
        <v>2101</v>
      </c>
      <c r="F18" s="80">
        <f>E18/D18</f>
        <v>0.491347053320861</v>
      </c>
      <c r="G18" s="80">
        <f>E18/B18-1</f>
        <v>-0.199314024390244</v>
      </c>
      <c r="H18" s="82"/>
    </row>
    <row r="19" spans="8:8">
      <c r="H19" s="82"/>
    </row>
    <row r="20" spans="8:8">
      <c r="H20" s="82"/>
    </row>
    <row r="21" spans="8:8">
      <c r="H21" s="82"/>
    </row>
    <row r="22" spans="8:8">
      <c r="H22" s="82"/>
    </row>
    <row r="115" spans="16:16">
      <c r="P115" s="88"/>
    </row>
    <row r="116" spans="16:16">
      <c r="P116" s="88"/>
    </row>
    <row r="117" spans="16:16">
      <c r="P117" s="88"/>
    </row>
    <row r="118" spans="16:16">
      <c r="P118" s="88"/>
    </row>
    <row r="119" spans="16:16">
      <c r="P119" s="88"/>
    </row>
  </sheetData>
  <mergeCells count="7">
    <mergeCell ref="A1:G1"/>
    <mergeCell ref="C3:D3"/>
    <mergeCell ref="A3:A4"/>
    <mergeCell ref="B3:B4"/>
    <mergeCell ref="E3:E4"/>
    <mergeCell ref="F3:F4"/>
    <mergeCell ref="G3:G4"/>
  </mergeCells>
  <printOptions horizontalCentered="1"/>
  <pageMargins left="0.357638888888889" right="0.357638888888889" top="0.605555555555556" bottom="0.605555555555556" header="0.511805555555556" footer="0.511805555555556"/>
  <pageSetup paperSize="9" orientation="landscape"/>
  <headerFooter/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"/>
  <sheetViews>
    <sheetView workbookViewId="0">
      <selection activeCell="B3" sqref="B3:B4"/>
    </sheetView>
  </sheetViews>
  <sheetFormatPr defaultColWidth="9" defaultRowHeight="14.25"/>
  <cols>
    <col min="1" max="1" width="48.6" style="24" customWidth="1"/>
    <col min="2" max="3" width="13.6" style="24" customWidth="1"/>
    <col min="4" max="5" width="13.6" style="25" customWidth="1"/>
    <col min="6" max="7" width="13.6" style="26" customWidth="1"/>
    <col min="8" max="8" width="1.5" style="27" customWidth="1"/>
    <col min="9" max="16384" width="9" style="28"/>
  </cols>
  <sheetData>
    <row r="1" s="20" customFormat="1" ht="31.5" customHeight="1" spans="1:10">
      <c r="A1" s="29" t="s">
        <v>1414</v>
      </c>
      <c r="B1" s="29"/>
      <c r="C1" s="29"/>
      <c r="D1" s="29"/>
      <c r="E1" s="29"/>
      <c r="F1" s="29"/>
      <c r="G1" s="29"/>
      <c r="H1" s="30"/>
      <c r="I1" s="50"/>
      <c r="J1" s="50"/>
    </row>
    <row r="2" s="21" customFormat="1" ht="26.25" customHeight="1" spans="1:10">
      <c r="A2" s="31"/>
      <c r="B2" s="31"/>
      <c r="C2" s="31"/>
      <c r="D2" s="32"/>
      <c r="E2" s="33"/>
      <c r="F2" s="34"/>
      <c r="G2" s="35" t="s">
        <v>1</v>
      </c>
      <c r="H2" s="30"/>
      <c r="I2" s="51"/>
      <c r="J2" s="51"/>
    </row>
    <row r="3" s="22" customFormat="1" ht="30" customHeight="1" spans="1:10">
      <c r="A3" s="36" t="s">
        <v>1144</v>
      </c>
      <c r="B3" s="37" t="s">
        <v>1373</v>
      </c>
      <c r="C3" s="38" t="s">
        <v>1094</v>
      </c>
      <c r="D3" s="38"/>
      <c r="E3" s="37" t="s">
        <v>1374</v>
      </c>
      <c r="F3" s="37" t="s">
        <v>1375</v>
      </c>
      <c r="G3" s="38" t="s">
        <v>1376</v>
      </c>
      <c r="H3" s="39"/>
      <c r="I3" s="52"/>
      <c r="J3" s="52"/>
    </row>
    <row r="4" s="22" customFormat="1" ht="60.75" customHeight="1" spans="1:10">
      <c r="A4" s="40"/>
      <c r="B4" s="41"/>
      <c r="C4" s="38" t="s">
        <v>1377</v>
      </c>
      <c r="D4" s="38" t="s">
        <v>1378</v>
      </c>
      <c r="E4" s="41"/>
      <c r="F4" s="41"/>
      <c r="G4" s="42"/>
      <c r="H4" s="39"/>
      <c r="I4" s="52"/>
      <c r="J4" s="52"/>
    </row>
    <row r="5" s="22" customFormat="1" ht="25.95" customHeight="1" spans="1:10">
      <c r="A5" s="43" t="s">
        <v>1400</v>
      </c>
      <c r="B5" s="44"/>
      <c r="C5" s="44"/>
      <c r="D5" s="44"/>
      <c r="E5" s="44"/>
      <c r="F5" s="45"/>
      <c r="G5" s="45"/>
      <c r="H5" s="46"/>
      <c r="I5" s="52"/>
      <c r="J5" s="52"/>
    </row>
    <row r="6" s="23" customFormat="1" ht="25.95" customHeight="1" spans="1:10">
      <c r="A6" s="43" t="s">
        <v>1401</v>
      </c>
      <c r="B6" s="44"/>
      <c r="C6" s="44"/>
      <c r="D6" s="44"/>
      <c r="E6" s="44"/>
      <c r="F6" s="45"/>
      <c r="G6" s="45"/>
      <c r="H6" s="46"/>
      <c r="I6" s="53"/>
      <c r="J6" s="53"/>
    </row>
    <row r="7" ht="25.95" customHeight="1" spans="8:8">
      <c r="H7" s="47"/>
    </row>
    <row r="8" ht="25.95" customHeight="1" spans="1:8">
      <c r="A8" s="48" t="s">
        <v>1096</v>
      </c>
      <c r="H8" s="49"/>
    </row>
    <row r="9" spans="8:8">
      <c r="H9" s="49"/>
    </row>
    <row r="10" spans="8:8">
      <c r="H10" s="49"/>
    </row>
    <row r="11" spans="8:8">
      <c r="H11" s="49"/>
    </row>
    <row r="12" spans="8:8">
      <c r="H12" s="49"/>
    </row>
    <row r="13" spans="8:8">
      <c r="H13" s="49"/>
    </row>
    <row r="100" spans="17:17">
      <c r="Q100" s="54"/>
    </row>
    <row r="101" spans="17:17">
      <c r="Q101" s="54"/>
    </row>
    <row r="102" spans="17:17">
      <c r="Q102" s="54"/>
    </row>
    <row r="103" spans="17:17">
      <c r="Q103" s="54"/>
    </row>
    <row r="104" spans="17:17">
      <c r="Q104" s="54"/>
    </row>
  </sheetData>
  <mergeCells count="7">
    <mergeCell ref="A1:G1"/>
    <mergeCell ref="C3:D3"/>
    <mergeCell ref="A3:A4"/>
    <mergeCell ref="B3:B4"/>
    <mergeCell ref="E3:E4"/>
    <mergeCell ref="F3:F4"/>
    <mergeCell ref="G3:G4"/>
  </mergeCells>
  <printOptions horizontalCentered="1"/>
  <pageMargins left="0.357638888888889" right="0.357638888888889" top="0.605555555555556" bottom="0.605555555555556" header="0.511805555555556" footer="0.511805555555556"/>
  <pageSetup paperSize="9" orientation="landscape"/>
  <headerFooter/>
</worksheet>
</file>

<file path=xl/worksheets/sheet2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6" sqref="G6"/>
    </sheetView>
  </sheetViews>
  <sheetFormatPr defaultColWidth="9" defaultRowHeight="14.25" outlineLevelCol="5"/>
  <cols>
    <col min="1" max="1" width="33.7" style="3"/>
    <col min="2" max="3" width="14.6" style="3" customWidth="1"/>
    <col min="4" max="5" width="12.6" style="3" customWidth="1"/>
    <col min="6" max="6" width="2.6" style="3" customWidth="1"/>
    <col min="7" max="16384" width="9" style="3"/>
  </cols>
  <sheetData>
    <row r="1" ht="31.5" customHeight="1" spans="1:5">
      <c r="A1" s="4" t="s">
        <v>1415</v>
      </c>
      <c r="B1" s="4"/>
      <c r="C1" s="4"/>
      <c r="D1" s="4"/>
      <c r="E1" s="4"/>
    </row>
    <row r="2" ht="18" customHeight="1" spans="5:5">
      <c r="E2" s="3" t="s">
        <v>1</v>
      </c>
    </row>
    <row r="3" s="2" customFormat="1" ht="30" customHeight="1" spans="1:5">
      <c r="A3" s="5" t="s">
        <v>1144</v>
      </c>
      <c r="B3" s="19" t="s">
        <v>1416</v>
      </c>
      <c r="C3" s="19" t="s">
        <v>1157</v>
      </c>
      <c r="D3" s="6" t="s">
        <v>10</v>
      </c>
      <c r="E3" s="6" t="s">
        <v>11</v>
      </c>
    </row>
    <row r="4" s="2" customFormat="1" ht="30" customHeight="1" spans="1:5">
      <c r="A4" s="8" t="s">
        <v>1417</v>
      </c>
      <c r="B4" s="9">
        <f>SUM(B5:B7)</f>
        <v>1032765</v>
      </c>
      <c r="C4" s="9">
        <f>SUM(C5:C7)</f>
        <v>787931</v>
      </c>
      <c r="D4" s="9">
        <f t="shared" ref="D4:D7" si="0">C4-B4</f>
        <v>-244834</v>
      </c>
      <c r="E4" s="11">
        <f t="shared" ref="E4:E7" si="1">D4/B4</f>
        <v>-0.237066515615847</v>
      </c>
    </row>
    <row r="5" ht="30" customHeight="1" spans="1:5">
      <c r="A5" s="12" t="s">
        <v>1418</v>
      </c>
      <c r="B5" s="13">
        <v>941365</v>
      </c>
      <c r="C5" s="13">
        <v>726362</v>
      </c>
      <c r="D5" s="9">
        <f t="shared" si="0"/>
        <v>-215003</v>
      </c>
      <c r="E5" s="11">
        <f t="shared" si="1"/>
        <v>-0.228394937139154</v>
      </c>
    </row>
    <row r="6" ht="30" customHeight="1" spans="1:6">
      <c r="A6" s="12" t="s">
        <v>1419</v>
      </c>
      <c r="B6" s="13">
        <v>89460</v>
      </c>
      <c r="C6" s="13">
        <v>61382</v>
      </c>
      <c r="D6" s="9">
        <f t="shared" si="0"/>
        <v>-28078</v>
      </c>
      <c r="E6" s="11">
        <f t="shared" si="1"/>
        <v>-0.313860943438408</v>
      </c>
      <c r="F6" s="14"/>
    </row>
    <row r="7" ht="30" customHeight="1" spans="1:6">
      <c r="A7" s="12" t="s">
        <v>1420</v>
      </c>
      <c r="B7" s="13">
        <v>1940</v>
      </c>
      <c r="C7" s="13">
        <v>187</v>
      </c>
      <c r="D7" s="9">
        <f t="shared" si="0"/>
        <v>-1753</v>
      </c>
      <c r="E7" s="11">
        <f t="shared" si="1"/>
        <v>-0.90360824742268</v>
      </c>
      <c r="F7" s="14"/>
    </row>
    <row r="8" ht="25.95" customHeight="1"/>
    <row r="9" ht="36" customHeight="1" spans="1:5">
      <c r="A9" s="18" t="s">
        <v>1421</v>
      </c>
      <c r="B9" s="18"/>
      <c r="C9" s="18"/>
      <c r="D9" s="18"/>
      <c r="E9" s="18"/>
    </row>
  </sheetData>
  <mergeCells count="2">
    <mergeCell ref="A1:E1"/>
    <mergeCell ref="A9:E9"/>
  </mergeCells>
  <printOptions horizontalCentered="1"/>
  <pageMargins left="0.357638888888889" right="0.357638888888889" top="0.802777777777778" bottom="0.802777777777778" header="0.511805555555556" footer="0.511805555555556"/>
  <pageSetup paperSize="9" orientation="portrait"/>
  <headerFooter/>
</worksheet>
</file>

<file path=xl/worksheets/sheet2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I11" sqref="I11"/>
    </sheetView>
  </sheetViews>
  <sheetFormatPr defaultColWidth="9" defaultRowHeight="14.25" outlineLevelCol="5"/>
  <cols>
    <col min="1" max="1" width="33.7" style="3"/>
    <col min="2" max="3" width="15.2" style="3" customWidth="1"/>
    <col min="4" max="5" width="12.9" style="3" customWidth="1"/>
    <col min="6" max="6" width="2.7" style="3" customWidth="1"/>
    <col min="7" max="7" width="13.7" style="3"/>
    <col min="8" max="16384" width="9" style="3"/>
  </cols>
  <sheetData>
    <row r="1" s="1" customFormat="1" ht="31.5" customHeight="1" spans="1:5">
      <c r="A1" s="4" t="s">
        <v>1422</v>
      </c>
      <c r="B1" s="4"/>
      <c r="C1" s="4"/>
      <c r="D1" s="4"/>
      <c r="E1" s="4"/>
    </row>
    <row r="2" ht="19.05" customHeight="1" spans="5:5">
      <c r="E2" s="3" t="s">
        <v>1</v>
      </c>
    </row>
    <row r="3" s="2" customFormat="1" ht="30" customHeight="1" spans="1:5">
      <c r="A3" s="5" t="s">
        <v>1144</v>
      </c>
      <c r="B3" s="6" t="s">
        <v>1416</v>
      </c>
      <c r="C3" s="6" t="s">
        <v>1157</v>
      </c>
      <c r="D3" s="7" t="s">
        <v>10</v>
      </c>
      <c r="E3" s="7" t="s">
        <v>11</v>
      </c>
    </row>
    <row r="4" s="2" customFormat="1" ht="30" customHeight="1" spans="1:5">
      <c r="A4" s="8" t="s">
        <v>1423</v>
      </c>
      <c r="B4" s="9">
        <f>SUM(B5:B7)</f>
        <v>872827</v>
      </c>
      <c r="C4" s="9">
        <f>SUM(C5:C7)</f>
        <v>735142</v>
      </c>
      <c r="D4" s="10">
        <f t="shared" ref="D4:D7" si="0">C4-B4</f>
        <v>-137685</v>
      </c>
      <c r="E4" s="11">
        <f t="shared" ref="E4:E7" si="1">D4/B4</f>
        <v>-0.157746036728928</v>
      </c>
    </row>
    <row r="5" ht="30" customHeight="1" spans="1:5">
      <c r="A5" s="12" t="s">
        <v>1424</v>
      </c>
      <c r="B5" s="13">
        <v>756274</v>
      </c>
      <c r="C5" s="13">
        <v>610603</v>
      </c>
      <c r="D5" s="10">
        <f t="shared" si="0"/>
        <v>-145671</v>
      </c>
      <c r="E5" s="11">
        <f t="shared" si="1"/>
        <v>-0.192616697123</v>
      </c>
    </row>
    <row r="6" ht="30" customHeight="1" spans="1:6">
      <c r="A6" s="12" t="s">
        <v>1425</v>
      </c>
      <c r="B6" s="13">
        <v>114963</v>
      </c>
      <c r="C6" s="13">
        <v>124354</v>
      </c>
      <c r="D6" s="10">
        <f t="shared" si="0"/>
        <v>9391</v>
      </c>
      <c r="E6" s="11">
        <f t="shared" si="1"/>
        <v>0.0816871515183146</v>
      </c>
      <c r="F6" s="14"/>
    </row>
    <row r="7" ht="30" customHeight="1" spans="1:6">
      <c r="A7" s="12" t="s">
        <v>1426</v>
      </c>
      <c r="B7" s="13">
        <v>1590</v>
      </c>
      <c r="C7" s="13">
        <v>185</v>
      </c>
      <c r="D7" s="10">
        <f t="shared" si="0"/>
        <v>-1405</v>
      </c>
      <c r="E7" s="11">
        <f t="shared" si="1"/>
        <v>-0.883647798742138</v>
      </c>
      <c r="F7" s="14"/>
    </row>
    <row r="8" s="2" customFormat="1" ht="25.95" customHeight="1" spans="1:5">
      <c r="A8" s="15"/>
      <c r="B8" s="16"/>
      <c r="C8" s="16"/>
      <c r="D8" s="16"/>
      <c r="E8" s="17"/>
    </row>
    <row r="9" ht="36" customHeight="1" spans="1:4">
      <c r="A9" s="18" t="s">
        <v>1421</v>
      </c>
      <c r="B9" s="18"/>
      <c r="C9" s="18"/>
      <c r="D9" s="18"/>
    </row>
  </sheetData>
  <mergeCells count="2">
    <mergeCell ref="A1:E1"/>
    <mergeCell ref="A9:D9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4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5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6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7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8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9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5" master="" otherUserPermission="visible"/>
  <rangeList sheetStid="36" master="" otherUserPermission="visible"/>
  <rangeList sheetStid="37" master="" otherUserPermission="visible"/>
  <rangeList sheetStid="38" master="" otherUserPermission="visible"/>
  <rangeList sheetStid="39" master="" otherUserPermission="visible"/>
  <rangeList sheetStid="40" master="" otherUserPermission="visible"/>
  <rangeList sheetStid="41" master="" otherUserPermission="visible"/>
  <rangeList sheetStid="42" master="" otherUserPermission="visible"/>
  <rangeList sheetStid="43" master="" otherUserPermission="visible"/>
  <rangeList sheetStid="44" master="" otherUserPermission="visible"/>
  <rangeList sheetStid="45" master="" otherUserPermission="visible"/>
  <rangeList sheetStid="46" master="" otherUserPermission="visible"/>
  <rangeList sheetStid="47" master="" otherUserPermission="visible"/>
  <rangeList sheetStid="48" master="" otherUserPermission="visible"/>
  <rangeList sheetStid="49" master="" otherUserPermission="visible"/>
  <rangeList sheetStid="50" master="" otherUserPermission="visible"/>
  <rangeList sheetStid="51" master="" otherUserPermission="visible"/>
  <rangeList sheetStid="52" master="" otherUserPermission="visible"/>
  <rangeList sheetStid="53" master="" otherUserPermission="visible"/>
  <rangeList sheetStid="54" master="" otherUserPermission="visible"/>
  <rangeList sheetStid="55" master="" otherUserPermission="visible"/>
  <rangeList sheetStid="56" master="" otherUserPermission="visible"/>
  <rangeList sheetStid="57" master="" otherUserPermission="visible"/>
  <rangeList sheetStid="58" master="" otherUserPermission="visible"/>
  <rangeList sheetStid="59" master="" otherUserPermission="visible"/>
  <rangeList sheetStid="60" master="" otherUserPermission="visible"/>
  <rangeList sheetStid="61" master="" otherUserPermission="visible"/>
  <rangeList sheetStid="62" master="" otherUserPermission="visible"/>
  <rangeList sheetStid="63" master="" otherUserPermission="visible"/>
  <rangeList sheetStid="64" master="" otherUserPermission="visible"/>
  <rangeList sheetStid="65" master="" otherUserPermission="visible"/>
  <rangeList sheetStid="66" master="" otherUserPermission="visible"/>
  <rangeList sheetStid="67" master="" otherUserPermission="visible"/>
  <rangeList sheetStid="68" master="" otherUserPermission="visible"/>
  <rangeList sheetStid="69" master="" otherUserPermission="visible"/>
  <rangeList sheetStid="70" master="" otherUserPermission="visible"/>
  <rangeList sheetStid="71" master="" otherUserPermission="visible"/>
  <rangeList sheetStid="72" master="" otherUserPermission="visible"/>
  <rangeList sheetStid="73" master="" otherUserPermission="visible"/>
  <rangeList sheetStid="74" master="" otherUserPermission="visible"/>
  <rangeList sheetStid="75" master="" otherUserPermission="visible"/>
  <rangeList sheetStid="76" master="" otherUserPermission="visible"/>
  <rangeList sheetStid="77" master="" otherUserPermission="visible"/>
  <rangeList sheetStid="78" master="" otherUserPermission="visible"/>
  <rangeList sheetStid="79" master="" otherUserPermission="visible"/>
  <rangeList sheetStid="80" master="" otherUserPermission="visible"/>
  <rangeList sheetStid="81" master="" otherUserPermission="visible"/>
  <rangeList sheetStid="82" master="" otherUserPermission="visible"/>
  <rangeList sheetStid="83" master="" otherUserPermission="visible"/>
  <rangeList sheetStid="84" master="" otherUserPermission="visible"/>
  <rangeList sheetStid="85" master="" otherUserPermission="visible"/>
  <rangeList sheetStid="86" master="" otherUserPermission="visible"/>
  <rangeList sheetStid="87" master="" otherUserPermission="visible"/>
  <rangeList sheetStid="88" master="" otherUserPermission="visible"/>
  <rangeList sheetStid="89" master="" otherUserPermission="visible"/>
  <rangeList sheetStid="90" master="" otherUserPermission="visible"/>
  <rangeList sheetStid="91" master="" otherUserPermission="visible"/>
  <rangeList sheetStid="92" master="" otherUserPermission="visible"/>
  <rangeList sheetStid="93" master="" otherUserPermission="visible"/>
  <rangeList sheetStid="94" master="" otherUserPermission="visible"/>
  <rangeList sheetStid="95" master="" otherUserPermission="visible"/>
  <rangeList sheetStid="96" master="" otherUserPermission="visible"/>
  <rangeList sheetStid="97" master="" otherUserPermission="visible"/>
  <rangeList sheetStid="98" master="" otherUserPermission="visible"/>
  <rangeList sheetStid="99" master="" otherUserPermission="visible"/>
  <rangeList sheetStid="100" master="" otherUserPermission="visible"/>
  <rangeList sheetStid="101" master="" otherUserPermission="visible"/>
  <rangeList sheetStid="102" master="" otherUserPermission="visible"/>
  <rangeList sheetStid="103" master="" otherUserPermission="visible"/>
  <rangeList sheetStid="104" master="" otherUserPermission="visible"/>
  <rangeList sheetStid="105" master="" otherUserPermission="visible"/>
  <rangeList sheetStid="106" master="" otherUserPermission="visible"/>
  <rangeList sheetStid="107" master="" otherUserPermission="visible"/>
  <rangeList sheetStid="108" master="" otherUserPermission="visible"/>
  <rangeList sheetStid="109" master="" otherUserPermission="visible"/>
  <rangeList sheetStid="110" master="" otherUserPermission="visible"/>
  <rangeList sheetStid="111" master="" otherUserPermission="visible"/>
  <rangeList sheetStid="112" master="" otherUserPermission="visible"/>
  <rangeList sheetStid="113" master="" otherUserPermission="visible"/>
  <rangeList sheetStid="114" master="" otherUserPermission="visible"/>
  <rangeList sheetStid="115" master="" otherUserPermission="visible"/>
  <rangeList sheetStid="116" master="" otherUserPermission="visible"/>
  <rangeList sheetStid="117" master="" otherUserPermission="visible"/>
  <rangeList sheetStid="118" master="" otherUserPermission="visible"/>
  <rangeList sheetStid="119" master="" otherUserPermission="visible"/>
  <rangeList sheetStid="120" master="" otherUserPermission="visible"/>
  <rangeList sheetStid="121" master="" otherUserPermission="visible"/>
  <rangeList sheetStid="122" master="" otherUserPermission="visible"/>
  <rangeList sheetStid="123" master="" otherUserPermission="visible"/>
  <rangeList sheetStid="124" master="" otherUserPermission="visible"/>
  <rangeList sheetStid="125" master="" otherUserPermission="visible"/>
  <rangeList sheetStid="126" master="" otherUserPermission="visible"/>
  <rangeList sheetStid="127" master="" otherUserPermission="visible"/>
  <rangeList sheetStid="128" master="" otherUserPermission="visible"/>
  <rangeList sheetStid="129" master="" otherUserPermission="visible"/>
  <rangeList sheetStid="130" master="" otherUserPermission="visible"/>
  <rangeList sheetStid="131" master="" otherUserPermission="visible"/>
  <rangeList sheetStid="132" master="" otherUserPermission="visible"/>
  <rangeList sheetStid="133" master="" otherUserPermission="visible"/>
  <rangeList sheetStid="134" master="" otherUserPermission="visible"/>
  <rangeList sheetStid="135" master="" otherUserPermission="visible"/>
  <rangeList sheetStid="136" master="" otherUserPermission="visible"/>
  <rangeList sheetStid="137" master="" otherUserPermission="visible"/>
  <rangeList sheetStid="138" master="" otherUserPermission="visible"/>
  <rangeList sheetStid="139" master="" otherUserPermission="visible"/>
  <rangeList sheetStid="140" master="" otherUserPermission="visible"/>
  <rangeList sheetStid="141" master="" otherUserPermission="visible"/>
  <rangeList sheetStid="142" master="" otherUserPermission="visible"/>
  <rangeList sheetStid="143" master="" otherUserPermission="visible"/>
  <rangeList sheetStid="144" master="" otherUserPermission="visible"/>
  <rangeList sheetStid="145" master="" otherUserPermission="visible"/>
  <rangeList sheetStid="146" master="" otherUserPermission="visible"/>
  <rangeList sheetStid="147" master="" otherUserPermission="visible"/>
  <rangeList sheetStid="148" master="" otherUserPermission="visible"/>
  <rangeList sheetStid="149" master="" otherUserPermission="visible"/>
  <rangeList sheetStid="150" master="" otherUserPermission="visible"/>
  <rangeList sheetStid="151" master="" otherUserPermission="visible"/>
  <rangeList sheetStid="152" master="" otherUserPermission="visible"/>
  <rangeList sheetStid="153" master="" otherUserPermission="visible"/>
  <rangeList sheetStid="154" master="" otherUserPermission="visible"/>
  <rangeList sheetStid="155" master="" otherUserPermission="visible"/>
  <rangeList sheetStid="156" master="" otherUserPermission="visible"/>
  <rangeList sheetStid="157" master="" otherUserPermission="visible"/>
  <rangeList sheetStid="158" master="" otherUserPermission="visible"/>
  <rangeList sheetStid="159" master="" otherUserPermission="visible"/>
  <rangeList sheetStid="160" master="" otherUserPermission="visible"/>
  <rangeList sheetStid="161" master="" otherUserPermission="visible"/>
  <rangeList sheetStid="162" master="" otherUserPermission="visible"/>
  <rangeList sheetStid="163" master="" otherUserPermission="visible"/>
  <rangeList sheetStid="164" master="" otherUserPermission="visible"/>
  <rangeList sheetStid="165" master="" otherUserPermission="visible"/>
  <rangeList sheetStid="166" master="" otherUserPermission="visible"/>
  <rangeList sheetStid="167" master="" otherUserPermission="visible"/>
  <rangeList sheetStid="168" master="" otherUserPermission="visible"/>
  <rangeList sheetStid="169" master="" otherUserPermission="visible"/>
  <rangeList sheetStid="170" master="" otherUserPermission="visible"/>
  <rangeList sheetStid="171" master="" otherUserPermission="visible"/>
  <rangeList sheetStid="172" master="" otherUserPermission="visible"/>
  <rangeList sheetStid="173" master="" otherUserPermission="visible"/>
  <rangeList sheetStid="174" master="" otherUserPermission="visible"/>
  <rangeList sheetStid="175" master="" otherUserPermission="visible"/>
  <rangeList sheetStid="176" master="" otherUserPermission="visible"/>
  <rangeList sheetStid="177" master="" otherUserPermission="visible"/>
  <rangeList sheetStid="178" master="" otherUserPermission="visible"/>
  <rangeList sheetStid="179" master="" otherUserPermission="visible"/>
  <rangeList sheetStid="180" master="" otherUserPermission="visible"/>
  <rangeList sheetStid="181" master="" otherUserPermission="visible"/>
  <rangeList sheetStid="182" master="" otherUserPermission="visible"/>
  <rangeList sheetStid="183" master="" otherUserPermission="visible"/>
  <rangeList sheetStid="184" master="" otherUserPermission="visible"/>
  <rangeList sheetStid="185" master="" otherUserPermission="visible"/>
  <rangeList sheetStid="186" master="" otherUserPermission="visible"/>
  <rangeList sheetStid="187" master="" otherUserPermission="visible"/>
  <rangeList sheetStid="188" master="" otherUserPermission="visible"/>
  <rangeList sheetStid="189" master="" otherUserPermission="visible"/>
  <rangeList sheetStid="190" master="" otherUserPermission="visible"/>
  <rangeList sheetStid="191" master="" otherUserPermission="visible"/>
  <rangeList sheetStid="192" master="" otherUserPermission="visible"/>
  <rangeList sheetStid="193" master="" otherUserPermission="visible"/>
  <rangeList sheetStid="194" master="" otherUserPermission="visible"/>
  <rangeList sheetStid="195" master="" otherUserPermission="visible"/>
  <rangeList sheetStid="196" master="" otherUserPermission="visible"/>
  <rangeList sheetStid="197" master="" otherUserPermission="visible"/>
  <rangeList sheetStid="198" master="" otherUserPermission="visible"/>
  <rangeList sheetStid="199" master="" otherUserPermission="visible"/>
  <rangeList sheetStid="200" master="" otherUserPermission="visible"/>
  <rangeList sheetStid="201" master="" otherUserPermission="visible"/>
  <rangeList sheetStid="202" master="" otherUserPermission="visible"/>
  <rangeList sheetStid="203" master="" otherUserPermission="visible"/>
  <rangeList sheetStid="204" master="" otherUserPermission="visible"/>
  <rangeList sheetStid="205" master="" otherUserPermission="visible"/>
  <rangeList sheetStid="206" master="" otherUserPermission="visible"/>
  <rangeList sheetStid="207" master="" otherUserPermission="visible"/>
  <rangeList sheetStid="208" master="" otherUserPermission="visible"/>
  <rangeList sheetStid="209" master="" otherUserPermission="visible"/>
  <rangeList sheetStid="210" master="" otherUserPermission="visible"/>
  <rangeList sheetStid="211" master="" otherUserPermission="visible"/>
  <rangeList sheetStid="212" master="" otherUserPermission="visible"/>
  <rangeList sheetStid="213" master="" otherUserPermission="visible"/>
  <rangeList sheetStid="214" master="" otherUserPermission="visible"/>
  <rangeList sheetStid="215" master="" otherUserPermission="visible"/>
  <rangeList sheetStid="216" master="" otherUserPermission="visible"/>
  <rangeList sheetStid="217" master="" otherUserPermission="visible"/>
  <rangeList sheetStid="218" master="" otherUserPermission="visible"/>
  <rangeList sheetStid="219" master="" otherUserPermission="visible"/>
  <rangeList sheetStid="220" master="" otherUserPermission="visible"/>
  <rangeList sheetStid="221" master="" otherUserPermission="visible"/>
  <rangeList sheetStid="222" master="" otherUserPermission="visible"/>
  <rangeList sheetStid="223" master="" otherUserPermission="visible"/>
  <rangeList sheetStid="224" master="" otherUserPermission="visible"/>
  <rangeList sheetStid="225" master="" otherUserPermission="visible"/>
  <rangeList sheetStid="226" master="" otherUserPermission="visible"/>
  <rangeList sheetStid="227" master="" otherUserPermission="visible"/>
  <rangeList sheetStid="228" master="" otherUserPermission="visible"/>
  <rangeList sheetStid="229" master="" otherUserPermission="visible"/>
  <rangeList sheetStid="230" master="" otherUserPermission="visible"/>
  <rangeList sheetStid="231" master="" otherUserPermission="visible"/>
  <rangeList sheetStid="232" master="" otherUserPermission="visible"/>
  <rangeList sheetStid="233" master="" otherUserPermission="visible"/>
  <rangeList sheetStid="234" master="" otherUserPermission="visible"/>
  <rangeList sheetStid="235" master="" otherUserPermission="visible"/>
  <rangeList sheetStid="236" master="" otherUserPermission="visible"/>
  <rangeList sheetStid="237" master="" otherUserPermission="visible"/>
  <rangeList sheetStid="238" master="" otherUserPermission="visible"/>
  <rangeList sheetStid="239" master="" otherUserPermission="visible"/>
  <rangeList sheetStid="240" master="" otherUserPermission="visible"/>
  <rangeList sheetStid="241" master="" otherUserPermission="visible"/>
  <rangeList sheetStid="242" master="" otherUserPermission="visible"/>
  <rangeList sheetStid="243" master="" otherUserPermission="visible"/>
  <rangeList sheetStid="244" master="" otherUserPermission="visible"/>
  <rangeList sheetStid="245" master="" otherUserPermission="visible"/>
  <rangeList sheetStid="246" master="" otherUserPermission="visible"/>
  <rangeList sheetStid="247" master="" otherUserPermission="visible"/>
  <rangeList sheetStid="248" master="" otherUserPermission="visible"/>
  <rangeList sheetStid="249" master="" otherUserPermission="visible"/>
  <rangeList sheetStid="250" master="" otherUserPermission="visible"/>
  <rangeList sheetStid="251" master="" otherUserPermission="visible"/>
  <rangeList sheetStid="252" master="" otherUserPermission="visible"/>
  <rangeList sheetStid="253" master="" otherUserPermission="visible"/>
  <rangeList sheetStid="254" master="" otherUserPermission="visible"/>
  <rangeList sheetStid="255" master="" otherUserPermission="visible"/>
  <rangeList sheetStid="256" master="" otherUserPermission="visible"/>
  <rangeList sheetStid="257" master="" otherUserPermission="visible"/>
  <rangeList sheetStid="258" master="" otherUserPermission="visible"/>
  <rangeList sheetStid="259" master="" otherUserPermission="visible"/>
  <rangeList sheetStid="260" master="" otherUserPermission="visible"/>
  <rangeList sheetStid="261" master="" otherUserPermission="visible"/>
  <rangeList sheetStid="262" master="" otherUserPermission="visible"/>
  <rangeList sheetStid="263" master="" otherUserPermission="visible"/>
  <rangeList sheetStid="264" master="" otherUserPermission="visible"/>
  <rangeList sheetStid="265" master="" otherUserPermission="visible"/>
  <rangeList sheetStid="266" master="" otherUserPermission="visible"/>
  <rangeList sheetStid="267" master="" otherUserPermission="visible"/>
  <rangeList sheetStid="268" master="" otherUserPermission="visible"/>
  <rangeList sheetStid="269" master="" otherUserPermission="visible"/>
  <rangeList sheetStid="270" master="" otherUserPermission="visible"/>
  <rangeList sheetStid="271" master="" otherUserPermission="visible"/>
  <rangeList sheetStid="272" master="" otherUserPermission="visible"/>
  <rangeList sheetStid="273" master="" otherUserPermission="visible"/>
  <rangeList sheetStid="274" master="" otherUserPermission="visible"/>
  <rangeList sheetStid="275" master="" otherUserPermission="visible"/>
  <rangeList sheetStid="276" master="" otherUserPermission="visible"/>
  <rangeList sheetStid="277" master="" otherUserPermission="visible"/>
  <rangeList sheetStid="278" master="" otherUserPermission="visible"/>
  <rangeList sheetStid="279" master="" otherUserPermission="visible"/>
  <rangeList sheetStid="280" master="" otherUserPermission="visible"/>
  <rangeList sheetStid="281" master="" otherUserPermission="visible"/>
  <rangeList sheetStid="282" master="" otherUserPermission="visible"/>
  <rangeList sheetStid="283" master="" otherUserPermission="visible"/>
  <rangeList sheetStid="284" master="" otherUserPermission="visible"/>
  <rangeList sheetStid="285" master="" otherUserPermission="visible"/>
  <rangeList sheetStid="286" master="" otherUserPermission="visible"/>
  <rangeList sheetStid="287" master="" otherUserPermission="visible"/>
  <rangeList sheetStid="288" master="" otherUserPermission="visible"/>
  <rangeList sheetStid="289" master="" otherUserPermission="visible"/>
  <rangeList sheetStid="290" master="" otherUserPermission="visible"/>
  <rangeList sheetStid="291" master="" otherUserPermission="visible"/>
  <rangeList sheetStid="292" master="" otherUserPermission="visible"/>
  <rangeList sheetStid="293" master="" otherUserPermission="visible"/>
  <rangeList sheetStid="294" master="" otherUserPermission="visible"/>
  <rangeList sheetStid="295" master="" otherUserPermission="visible"/>
  <rangeList sheetStid="296" master="" otherUserPermission="visible"/>
  <rangeList sheetStid="297" master="" otherUserPermission="visible"/>
  <rangeList sheetStid="298" master="" otherUserPermission="visible"/>
  <rangeList sheetStid="299" master="" otherUserPermission="visible"/>
  <rangeList sheetStid="300" master="" otherUserPermission="visible"/>
  <rangeList sheetStid="301" master="" otherUserPermission="visible"/>
  <rangeList sheetStid="302" master="" otherUserPermission="visible"/>
  <rangeList sheetStid="303" master="" otherUserPermission="visible"/>
  <rangeList sheetStid="304" master="" otherUserPermission="visible"/>
  <rangeList sheetStid="305" master="" otherUserPermission="visible"/>
  <rangeList sheetStid="306" master="" otherUserPermission="visible"/>
  <rangeList sheetStid="307" master="" otherUserPermission="visible"/>
  <rangeList sheetStid="308" master="" otherUserPermission="visible"/>
  <rangeList sheetStid="309" master="" otherUserPermission="visible"/>
  <rangeList sheetStid="310" master="" otherUserPermission="visible"/>
  <rangeList sheetStid="311" master="" otherUserPermission="visible"/>
  <rangeList sheetStid="312" master="" otherUserPermission="visible"/>
  <rangeList sheetStid="313" master="" otherUserPermission="visible"/>
  <rangeList sheetStid="314" master="" otherUserPermission="visible"/>
  <rangeList sheetStid="315" master="" otherUserPermission="visible"/>
  <rangeList sheetStid="316" master="" otherUserPermission="visible"/>
  <rangeList sheetStid="317" master="" otherUserPermission="visible"/>
  <rangeList sheetStid="318" master="" otherUserPermission="visible"/>
  <rangeList sheetStid="319" master="" otherUserPermission="visible"/>
  <rangeList sheetStid="320" master="" otherUserPermission="visible"/>
  <rangeList sheetStid="321" master="" otherUserPermission="visible"/>
  <rangeList sheetStid="322" master="" otherUserPermission="visible"/>
  <rangeList sheetStid="323" master="" otherUserPermission="visible"/>
  <rangeList sheetStid="324" master="" otherUserPermission="visible"/>
  <rangeList sheetStid="325" master="" otherUserPermission="visible"/>
  <rangeList sheetStid="326" master="" otherUserPermission="visible"/>
  <rangeList sheetStid="327" master="" otherUserPermission="visible"/>
  <rangeList sheetStid="328" master="" otherUserPermission="visible"/>
  <rangeList sheetStid="329" master="" otherUserPermission="visible"/>
  <rangeList sheetStid="330" master="" otherUserPermission="visible"/>
  <rangeList sheetStid="331" master="" otherUserPermission="visible"/>
  <rangeList sheetStid="332" master="" otherUserPermission="visible"/>
  <rangeList sheetStid="333" master="" otherUserPermission="visible"/>
  <rangeList sheetStid="334" master="" otherUserPermission="visible"/>
  <rangeList sheetStid="335" master="" otherUserPermission="visible"/>
  <rangeList sheetStid="336" master="" otherUserPermission="visible"/>
  <rangeList sheetStid="337" master="" otherUserPermission="visible"/>
  <rangeList sheetStid="338" master="" otherUserPermission="visible"/>
  <rangeList sheetStid="339" master="" otherUserPermission="visible"/>
  <rangeList sheetStid="340" master="" otherUserPermission="visible"/>
  <rangeList sheetStid="341" master="" otherUserPermission="visible"/>
  <rangeList sheetStid="342" master="" otherUserPermission="visible"/>
  <rangeList sheetStid="343" master="" otherUserPermission="visible"/>
  <rangeList sheetStid="344" master="" otherUserPermission="visible"/>
  <rangeList sheetStid="345" master="" otherUserPermission="visible"/>
  <rangeList sheetStid="346" master="" otherUserPermission="visible"/>
  <rangeList sheetStid="347" master="" otherUserPermission="visible"/>
  <rangeList sheetStid="348" master="" otherUserPermission="visible"/>
  <rangeList sheetStid="349" master="" otherUserPermission="visible"/>
  <rangeList sheetStid="350" master="" otherUserPermission="visible"/>
  <rangeList sheetStid="351" master="" otherUserPermission="visible"/>
  <rangeList sheetStid="352" master="" otherUserPermission="visible"/>
  <rangeList sheetStid="353" master="" otherUserPermission="visible"/>
  <rangeList sheetStid="354" master="" otherUserPermission="visible"/>
  <rangeList sheetStid="355" master="" otherUserPermission="visible"/>
  <rangeList sheetStid="356" master="" otherUserPermission="visible"/>
  <rangeList sheetStid="357" master="" otherUserPermission="visible"/>
  <rangeList sheetStid="358" master="" otherUserPermission="visible"/>
  <rangeList sheetStid="359" master="" otherUserPermission="visible"/>
  <rangeList sheetStid="360" master="" otherUserPermission="visible"/>
  <rangeList sheetStid="361" master="" otherUserPermission="visible"/>
  <rangeList sheetStid="362" master="" otherUserPermission="visible"/>
  <rangeList sheetStid="363" master="" otherUserPermission="visible"/>
  <rangeList sheetStid="364" master="" otherUserPermission="visible"/>
  <rangeList sheetStid="365" master="" otherUserPermission="visible"/>
  <rangeList sheetStid="366" master="" otherUserPermission="visible"/>
  <rangeList sheetStid="367" master="" otherUserPermission="visible"/>
  <rangeList sheetStid="368" master="" otherUserPermission="visible"/>
  <rangeList sheetStid="369" master="" otherUserPermission="visible"/>
  <rangeList sheetStid="370" master="" otherUserPermission="visible"/>
  <rangeList sheetStid="371" master="" otherUserPermission="visible"/>
  <rangeList sheetStid="372" master="" otherUserPermission="visible"/>
  <rangeList sheetStid="373" master="" otherUserPermission="visible"/>
  <rangeList sheetStid="374" master="" otherUserPermission="visible"/>
  <rangeList sheetStid="375" master="" otherUserPermission="visible"/>
  <rangeList sheetStid="376" master="" otherUserPermission="visible"/>
  <rangeList sheetStid="377" master="" otherUserPermission="visible"/>
  <rangeList sheetStid="378" master="" otherUserPermission="visible"/>
  <rangeList sheetStid="379" master="" otherUserPermission="visible"/>
  <rangeList sheetStid="380" master="" otherUserPermission="visible"/>
  <rangeList sheetStid="381" master="" otherUserPermission="visible"/>
  <rangeList sheetStid="382" master="" otherUserPermission="visible"/>
  <rangeList sheetStid="383" master="" otherUserPermission="visible"/>
  <rangeList sheetStid="384" master="" otherUserPermission="visible"/>
  <rangeList sheetStid="385" master="" otherUserPermission="visible"/>
  <rangeList sheetStid="386" master="" otherUserPermission="visible"/>
  <rangeList sheetStid="387" master="" otherUserPermission="visible"/>
  <rangeList sheetStid="388" master="" otherUserPermission="visible"/>
  <rangeList sheetStid="389" master="" otherUserPermission="visible"/>
  <rangeList sheetStid="390" master="" otherUserPermission="visible"/>
  <rangeList sheetStid="391" master="" otherUserPermission="visible"/>
  <rangeList sheetStid="392" master="" otherUserPermission="visible"/>
  <rangeList sheetStid="393" master="" otherUserPermission="visible"/>
  <rangeList sheetStid="394" master="" otherUserPermission="visible"/>
  <rangeList sheetStid="395" master="" otherUserPermission="visible"/>
  <rangeList sheetStid="396" master="" otherUserPermission="visible"/>
  <rangeList sheetStid="397" master="" otherUserPermission="visible"/>
  <rangeList sheetStid="398" master="" otherUserPermission="visible"/>
  <rangeList sheetStid="399" master="" otherUserPermission="visible"/>
  <rangeList sheetStid="400" master="" otherUserPermission="visible"/>
  <rangeList sheetStid="401" master="" otherUserPermission="visible"/>
  <rangeList sheetStid="402" master="" otherUserPermission="visible"/>
  <rangeList sheetStid="403" master="" otherUserPermission="visible"/>
  <rangeList sheetStid="404" master="" otherUserPermission="visible"/>
  <rangeList sheetStid="405" master="" otherUserPermission="visible"/>
  <rangeList sheetStid="406" master="" otherUserPermission="visible"/>
  <rangeList sheetStid="407" master="" otherUserPermission="visible"/>
  <rangeList sheetStid="408" master="" otherUserPermission="visible"/>
  <rangeList sheetStid="409" master="" otherUserPermission="visible"/>
  <rangeList sheetStid="410" master="" otherUserPermission="visible"/>
  <rangeList sheetStid="411" master="" otherUserPermission="visible"/>
  <rangeList sheetStid="412" master="" otherUserPermission="visible"/>
  <rangeList sheetStid="413" master="" otherUserPermission="visible"/>
  <rangeList sheetStid="414" master="" otherUserPermission="visible"/>
  <rangeList sheetStid="415" master="" otherUserPermission="visible"/>
  <rangeList sheetStid="416" master="" otherUserPermission="visible"/>
  <rangeList sheetStid="417" master="" otherUserPermission="visible"/>
  <rangeList sheetStid="418" master="" otherUserPermission="visible"/>
  <rangeList sheetStid="419" master="" otherUserPermission="visible"/>
  <rangeList sheetStid="420" master="" otherUserPermission="visible"/>
  <rangeList sheetStid="421" master="" otherUserPermission="visible"/>
  <rangeList sheetStid="422" master="" otherUserPermission="visible"/>
  <rangeList sheetStid="423" master="" otherUserPermission="visible"/>
  <rangeList sheetStid="424" master="" otherUserPermission="visible"/>
  <rangeList sheetStid="425" master="" otherUserPermission="visible"/>
  <rangeList sheetStid="426" master="" otherUserPermission="visible"/>
  <rangeList sheetStid="427" master="" otherUserPermission="visible"/>
  <rangeList sheetStid="428" master="" otherUserPermission="visible"/>
  <rangeList sheetStid="429" master="" otherUserPermission="visible"/>
  <rangeList sheetStid="430" master="" otherUserPermission="visible"/>
  <rangeList sheetStid="431" master="" otherUserPermission="visible"/>
  <rangeList sheetStid="432" master="" otherUserPermission="visible"/>
  <rangeList sheetStid="433" master="" otherUserPermission="visible"/>
  <rangeList sheetStid="434" master="" otherUserPermission="visible"/>
  <rangeList sheetStid="435" master="" otherUserPermission="visible"/>
  <rangeList sheetStid="436" master="" otherUserPermission="visible"/>
  <rangeList sheetStid="437" master="" otherUserPermission="visible"/>
  <rangeList sheetStid="438" master="" otherUserPermission="visible"/>
  <rangeList sheetStid="439" master="" otherUserPermission="visible"/>
  <rangeList sheetStid="440" master="" otherUserPermission="visible"/>
  <rangeList sheetStid="441" master="" otherUserPermission="visible"/>
  <rangeList sheetStid="442" master="" otherUserPermission="visible"/>
  <rangeList sheetStid="443" master="" otherUserPermission="visible"/>
  <rangeList sheetStid="444" master="" otherUserPermission="visible"/>
  <rangeList sheetStid="445" master="" otherUserPermission="visible"/>
  <rangeList sheetStid="446" master="" otherUserPermission="visible"/>
  <rangeList sheetStid="447" master="" otherUserPermission="visible"/>
  <rangeList sheetStid="448" master="" otherUserPermission="visible"/>
  <rangeList sheetStid="449" master="" otherUserPermission="visible"/>
  <rangeList sheetStid="450" master="" otherUserPermission="visible"/>
  <rangeList sheetStid="451" master="" otherUserPermission="visible"/>
  <rangeList sheetStid="452" master="" otherUserPermission="visible"/>
  <rangeList sheetStid="453" master="" otherUserPermission="visible"/>
  <rangeList sheetStid="454" master="" otherUserPermission="visible"/>
  <rangeList sheetStid="455" master="" otherUserPermission="visible"/>
  <rangeList sheetStid="456" master="" otherUserPermission="visible"/>
  <rangeList sheetStid="457" master="" otherUserPermission="visible"/>
  <rangeList sheetStid="458" master="" otherUserPermission="visible"/>
  <rangeList sheetStid="459" master="" otherUserPermission="visible"/>
  <rangeList sheetStid="460" master="" otherUserPermission="visible"/>
  <rangeList sheetStid="461" master="" otherUserPermission="visible"/>
  <rangeList sheetStid="462" master="" otherUserPermission="visible"/>
  <rangeList sheetStid="463" master="" otherUserPermission="visible"/>
  <rangeList sheetStid="464" master="" otherUserPermission="visible"/>
  <rangeList sheetStid="465" master="" otherUserPermission="visible"/>
  <rangeList sheetStid="466" master="" otherUserPermission="visible"/>
  <rangeList sheetStid="467" master="" otherUserPermission="visible"/>
  <rangeList sheetStid="468" master="" otherUserPermission="visible"/>
  <rangeList sheetStid="469" master="" otherUserPermission="visible"/>
  <rangeList sheetStid="470" master="" otherUserPermission="visible"/>
  <rangeList sheetStid="471" master="" otherUserPermission="visible"/>
  <rangeList sheetStid="472" master="" otherUserPermission="visible"/>
  <rangeList sheetStid="473" master="" otherUserPermission="visible"/>
  <rangeList sheetStid="474" master="" otherUserPermission="visible"/>
  <rangeList sheetStid="475" master="" otherUserPermission="visible"/>
  <rangeList sheetStid="476" master="" otherUserPermission="visible"/>
  <rangeList sheetStid="477" master="" otherUserPermission="visible"/>
  <rangeList sheetStid="478" master="" otherUserPermission="visible"/>
  <rangeList sheetStid="479" master="" otherUserPermission="visible"/>
  <rangeList sheetStid="480" master="" otherUserPermission="visible"/>
  <rangeList sheetStid="481" master="" otherUserPermission="visible"/>
  <rangeList sheetStid="482" master="" otherUserPermission="visible"/>
  <rangeList sheetStid="483" master="" otherUserPermission="visible"/>
  <rangeList sheetStid="484" master="" otherUserPermission="visible"/>
  <rangeList sheetStid="485" master="" otherUserPermission="visible"/>
  <rangeList sheetStid="486" master="" otherUserPermission="visible"/>
  <rangeList sheetStid="487" master="" otherUserPermission="visible"/>
  <rangeList sheetStid="488" master="" otherUserPermission="visible"/>
  <rangeList sheetStid="489" master="" otherUserPermission="visible"/>
  <rangeList sheetStid="490" master="" otherUserPermission="visible"/>
  <rangeList sheetStid="491" master="" otherUserPermission="visible"/>
  <rangeList sheetStid="492" master="" otherUserPermission="visible"/>
  <rangeList sheetStid="493" master="" otherUserPermission="visible"/>
  <rangeList sheetStid="494" master="" otherUserPermission="visible"/>
  <rangeList sheetStid="495" master="" otherUserPermission="visible"/>
  <rangeList sheetStid="496" master="" otherUserPermission="visible"/>
  <rangeList sheetStid="497" master="" otherUserPermission="visible"/>
  <rangeList sheetStid="498" master="" otherUserPermission="visible"/>
  <rangeList sheetStid="499" master="" otherUserPermission="visible"/>
  <rangeList sheetStid="500" master="" otherUserPermission="visible"/>
  <rangeList sheetStid="501" master="" otherUserPermission="visible"/>
  <rangeList sheetStid="502" master="" otherUserPermission="visible"/>
  <rangeList sheetStid="503" master="" otherUserPermission="visible"/>
  <rangeList sheetStid="504" master="" otherUserPermission="visible"/>
  <rangeList sheetStid="505" master="" otherUserPermission="visible"/>
  <rangeList sheetStid="506" master="" otherUserPermission="visible"/>
  <rangeList sheetStid="507" master="" otherUserPermission="visible"/>
  <rangeList sheetStid="508" master="" otherUserPermission="visible"/>
  <rangeList sheetStid="509" master="" otherUserPermission="visible"/>
  <rangeList sheetStid="510" master="" otherUserPermission="visible"/>
  <rangeList sheetStid="511" master="" otherUserPermission="visible"/>
  <rangeList sheetStid="512" master="" otherUserPermission="visible"/>
  <rangeList sheetStid="513" master="" otherUserPermission="visible"/>
  <rangeList sheetStid="514" master="" otherUserPermission="visible"/>
  <rangeList sheetStid="515" master="" otherUserPermission="visible"/>
  <rangeList sheetStid="516" master="" otherUserPermission="visible"/>
  <rangeList sheetStid="517" master="" otherUserPermission="visible"/>
  <rangeList sheetStid="518" master="" otherUserPermission="visible"/>
  <rangeList sheetStid="519" master="" otherUserPermission="visible"/>
  <rangeList sheetStid="520" master="" otherUserPermission="visible"/>
  <rangeList sheetStid="521" master="" otherUserPermission="visible"/>
  <rangeList sheetStid="522" master="" otherUserPermission="visible"/>
  <rangeList sheetStid="523" master="" otherUserPermission="visible"/>
  <rangeList sheetStid="524" master="" otherUserPermission="visible"/>
  <rangeList sheetStid="525" master="" otherUserPermission="visible"/>
  <rangeList sheetStid="526" master="" otherUserPermission="visible"/>
  <rangeList sheetStid="527" master="" otherUserPermission="visible"/>
  <rangeList sheetStid="528" master="" otherUserPermission="visible"/>
  <rangeList sheetStid="529" master="" otherUserPermission="visible"/>
  <rangeList sheetStid="530" master="" otherUserPermission="visible"/>
  <rangeList sheetStid="531" master="" otherUserPermission="visible"/>
  <rangeList sheetStid="532" master="" otherUserPermission="visible"/>
  <rangeList sheetStid="533" master="" otherUserPermission="visible"/>
  <rangeList sheetStid="534" master="" otherUserPermission="visible"/>
  <rangeList sheetStid="535" master="" otherUserPermission="visible"/>
  <rangeList sheetStid="536" master="" otherUserPermission="visible"/>
  <rangeList sheetStid="537" master="" otherUserPermission="visible"/>
  <rangeList sheetStid="538" master="" otherUserPermission="visible"/>
  <rangeList sheetStid="539" master="" otherUserPermission="visible"/>
  <rangeList sheetStid="540" master="" otherUserPermission="visible"/>
  <rangeList sheetStid="541" master="" otherUserPermission="visible"/>
  <rangeList sheetStid="542" master="" otherUserPermission="visible"/>
  <rangeList sheetStid="543" master="" otherUserPermission="visible"/>
  <rangeList sheetStid="544" master="" otherUserPermission="visible"/>
  <rangeList sheetStid="545" master="" otherUserPermission="visible"/>
  <rangeList sheetStid="546" master="" otherUserPermission="visible"/>
  <rangeList sheetStid="547" master="" otherUserPermission="visible"/>
  <rangeList sheetStid="548" master="" otherUserPermission="visible"/>
  <rangeList sheetStid="549" master="" otherUserPermission="visible"/>
  <rangeList sheetStid="550" master="" otherUserPermission="visible"/>
  <rangeList sheetStid="551" master="" otherUserPermission="visible"/>
  <rangeList sheetStid="552" master="" otherUserPermission="visible"/>
  <rangeList sheetStid="553" master="" otherUserPermission="visible"/>
  <rangeList sheetStid="554" master="" otherUserPermission="visible"/>
  <rangeList sheetStid="555" master="" otherUserPermission="visible"/>
  <rangeList sheetStid="556" master="" otherUserPermission="visible"/>
  <rangeList sheetStid="557" master="" otherUserPermission="visible"/>
  <rangeList sheetStid="558" master="" otherUserPermission="visible"/>
  <rangeList sheetStid="559" master="" otherUserPermission="visible"/>
  <rangeList sheetStid="560" master="" otherUserPermission="visible"/>
  <rangeList sheetStid="561" master="" otherUserPermission="visible"/>
  <rangeList sheetStid="562" master="" otherUserPermission="visible"/>
  <rangeList sheetStid="563" master="" otherUserPermission="visible"/>
  <rangeList sheetStid="564" master="" otherUserPermission="visible"/>
  <rangeList sheetStid="565" master="" otherUserPermission="visible"/>
  <rangeList sheetStid="566" master="" otherUserPermission="visible"/>
  <rangeList sheetStid="567" master="" otherUserPermission="visible"/>
  <rangeList sheetStid="568" master="" otherUserPermission="visible"/>
  <rangeList sheetStid="569" master="" otherUserPermission="visible"/>
  <rangeList sheetStid="570" master="" otherUserPermission="visible"/>
  <rangeList sheetStid="571" master="" otherUserPermission="visible"/>
  <rangeList sheetStid="572" master="" otherUserPermission="visible"/>
  <rangeList sheetStid="573" master="" otherUserPermission="visible"/>
  <rangeList sheetStid="574" master="" otherUserPermission="visible"/>
  <rangeList sheetStid="575" master="" otherUserPermission="visible"/>
  <rangeList sheetStid="576" master="" otherUserPermission="visible"/>
  <rangeList sheetStid="577" master="" otherUserPermission="visible"/>
  <rangeList sheetStid="578" master="" otherUserPermission="visible"/>
  <rangeList sheetStid="579" master="" otherUserPermission="visible"/>
  <rangeList sheetStid="580" master="" otherUserPermission="visible"/>
  <rangeList sheetStid="581" master="" otherUserPermission="visible"/>
  <rangeList sheetStid="582" master="" otherUserPermission="visible"/>
  <rangeList sheetStid="583" master="" otherUserPermission="visible"/>
  <rangeList sheetStid="584" master="" otherUserPermission="visible"/>
  <rangeList sheetStid="585" master="" otherUserPermission="visible"/>
  <rangeList sheetStid="586" master="" otherUserPermission="visible"/>
  <rangeList sheetStid="587" master="" otherUserPermission="visible"/>
  <rangeList sheetStid="588" master="" otherUserPermission="visible"/>
  <rangeList sheetStid="589" master="" otherUserPermission="visible"/>
  <rangeList sheetStid="590" master="" otherUserPermission="visible"/>
  <rangeList sheetStid="591" master="" otherUserPermission="visible"/>
  <rangeList sheetStid="592" master="" otherUserPermission="visible"/>
  <rangeList sheetStid="593" master="" otherUserPermission="visible"/>
  <rangeList sheetStid="594" master="" otherUserPermission="visible"/>
  <rangeList sheetStid="595" master="" otherUserPermission="visible"/>
  <rangeList sheetStid="596" master="" otherUserPermission="visible"/>
  <rangeList sheetStid="597" master="" otherUserPermission="visible"/>
  <rangeList sheetStid="598" master="" otherUserPermission="visible"/>
  <rangeList sheetStid="599" master="" otherUserPermission="visible"/>
  <rangeList sheetStid="600" master="" otherUserPermission="visible"/>
  <rangeList sheetStid="601" master="" otherUserPermission="visible"/>
  <rangeList sheetStid="602" master="" otherUserPermission="visible"/>
  <rangeList sheetStid="603" master="" otherUserPermission="visible"/>
  <rangeList sheetStid="604" master="" otherUserPermission="visible"/>
  <rangeList sheetStid="605" master="" otherUserPermission="visible"/>
  <rangeList sheetStid="606" master="" otherUserPermission="visible"/>
  <rangeList sheetStid="607" master="" otherUserPermission="visible"/>
  <rangeList sheetStid="608" master="" otherUserPermission="visible"/>
  <rangeList sheetStid="609" master="" otherUserPermission="visible"/>
  <rangeList sheetStid="610" master="" otherUserPermission="visible"/>
  <rangeList sheetStid="611" master="" otherUserPermission="visible"/>
  <rangeList sheetStid="612" master="" otherUserPermission="visible"/>
  <rangeList sheetStid="613" master="" otherUserPermission="visible"/>
  <rangeList sheetStid="614" master="" otherUserPermission="visible"/>
  <rangeList sheetStid="615" master="" otherUserPermission="visible"/>
  <rangeList sheetStid="616" master="" otherUserPermission="visible"/>
  <rangeList sheetStid="617" master="" otherUserPermission="visible"/>
  <rangeList sheetStid="618" master="" otherUserPermission="visible"/>
  <rangeList sheetStid="619" master="" otherUserPermission="visible"/>
  <rangeList sheetStid="620" master="" otherUserPermission="visible"/>
  <rangeList sheetStid="621" master="" otherUserPermission="visible"/>
  <rangeList sheetStid="622" master="" otherUserPermission="visible"/>
  <rangeList sheetStid="623" master="" otherUserPermission="visible"/>
  <rangeList sheetStid="624" master="" otherUserPermission="visible"/>
  <rangeList sheetStid="625" master="" otherUserPermission="visible"/>
  <rangeList sheetStid="626" master="" otherUserPermission="visible"/>
  <rangeList sheetStid="627" master="" otherUserPermission="visible"/>
  <rangeList sheetStid="628" master="" otherUserPermission="visible"/>
  <rangeList sheetStid="629" master="" otherUserPermission="visible"/>
  <rangeList sheetStid="630" master="" otherUserPermission="visible"/>
  <rangeList sheetStid="631" master="" otherUserPermission="visible"/>
  <rangeList sheetStid="632" master="" otherUserPermission="visible"/>
  <rangeList sheetStid="633" master="" otherUserPermission="visible"/>
  <rangeList sheetStid="634" master="" otherUserPermission="visible"/>
  <rangeList sheetStid="635" master="" otherUserPermission="visible"/>
  <rangeList sheetStid="636" master="" otherUserPermission="visible"/>
  <rangeList sheetStid="637" master="" otherUserPermission="visible"/>
  <rangeList sheetStid="638" master="" otherUserPermission="visible"/>
  <rangeList sheetStid="639" master="" otherUserPermission="visible"/>
  <rangeList sheetStid="640" master="" otherUserPermission="visible"/>
  <rangeList sheetStid="641" master="" otherUserPermission="visible"/>
  <rangeList sheetStid="642" master="" otherUserPermission="visible"/>
  <rangeList sheetStid="643" master="" otherUserPermission="visible"/>
  <rangeList sheetStid="644" master="" otherUserPermission="visible"/>
  <rangeList sheetStid="645" master="" otherUserPermission="visible"/>
  <rangeList sheetStid="646" master="" otherUserPermission="visible"/>
  <rangeList sheetStid="647" master="" otherUserPermission="visible"/>
  <rangeList sheetStid="648" master="" otherUserPermission="visible"/>
  <rangeList sheetStid="649" master="" otherUserPermission="visible"/>
  <rangeList sheetStid="650" master="" otherUserPermission="visible"/>
  <rangeList sheetStid="651" master="" otherUserPermission="visible"/>
  <rangeList sheetStid="652" master="" otherUserPermission="visible"/>
  <rangeList sheetStid="653" master="" otherUserPermission="visible"/>
  <rangeList sheetStid="654" master="" otherUserPermission="visible"/>
  <rangeList sheetStid="655" master="" otherUserPermission="visible"/>
  <rangeList sheetStid="656" master="" otherUserPermission="visible"/>
  <rangeList sheetStid="657" master="" otherUserPermission="visible"/>
  <rangeList sheetStid="658" master="" otherUserPermission="visible"/>
  <rangeList sheetStid="659" master="" otherUserPermission="visible"/>
  <rangeList sheetStid="660" master="" otherUserPermission="visible"/>
  <rangeList sheetStid="661" master="" otherUserPermission="visible"/>
  <rangeList sheetStid="662" master="" otherUserPermission="visible"/>
  <rangeList sheetStid="663" master="" otherUserPermission="visible"/>
  <rangeList sheetStid="664" master="" otherUserPermission="visible"/>
  <rangeList sheetStid="665" master="" otherUserPermission="visible"/>
  <rangeList sheetStid="666" master="" otherUserPermission="visible"/>
  <rangeList sheetStid="667" master="" otherUserPermission="visible"/>
  <rangeList sheetStid="668" master="" otherUserPermission="visible"/>
  <rangeList sheetStid="669" master="" otherUserPermission="visible"/>
  <rangeList sheetStid="670" master="" otherUserPermission="visible"/>
  <rangeList sheetStid="671" master="" otherUserPermission="visible"/>
  <rangeList sheetStid="672" master="" otherUserPermission="visible"/>
  <rangeList sheetStid="673" master="" otherUserPermission="visible"/>
  <rangeList sheetStid="674" master="" otherUserPermission="visible"/>
  <rangeList sheetStid="675" master="" otherUserPermission="visible"/>
  <rangeList sheetStid="676" master="" otherUserPermission="visible"/>
  <rangeList sheetStid="677" master="" otherUserPermission="visible"/>
  <rangeList sheetStid="678" master="" otherUserPermission="visible"/>
  <rangeList sheetStid="679" master="" otherUserPermission="visible"/>
  <rangeList sheetStid="680" master="" otherUserPermission="visible"/>
  <rangeList sheetStid="681" master="" otherUserPermission="visible"/>
  <rangeList sheetStid="682" master="" otherUserPermission="visible"/>
  <rangeList sheetStid="683" master="" otherUserPermission="visible"/>
  <rangeList sheetStid="684" master="" otherUserPermission="visible"/>
  <rangeList sheetStid="685" master="" otherUserPermission="visible"/>
  <rangeList sheetStid="686" master="" otherUserPermission="visible"/>
  <rangeList sheetStid="687" master="" otherUserPermission="visible"/>
  <rangeList sheetStid="688" master="" otherUserPermission="visible"/>
  <rangeList sheetStid="689" master="" otherUserPermission="visible"/>
  <rangeList sheetStid="690" master="" otherUserPermission="visible"/>
  <rangeList sheetStid="691" master="" otherUserPermission="visible"/>
  <rangeList sheetStid="692" master="" otherUserPermission="visible"/>
  <rangeList sheetStid="693" master="" otherUserPermission="visible"/>
  <rangeList sheetStid="694" master="" otherUserPermission="visible"/>
  <rangeList sheetStid="695" master="" otherUserPermission="visible"/>
  <rangeList sheetStid="696" master="" otherUserPermission="visible"/>
  <rangeList sheetStid="697" master="" otherUserPermission="visible"/>
  <rangeList sheetStid="698" master="" otherUserPermission="visible"/>
  <rangeList sheetStid="699" master="" otherUserPermission="visible"/>
  <rangeList sheetStid="700" master="" otherUserPermission="visible"/>
  <rangeList sheetStid="701" master="" otherUserPermission="visible"/>
  <rangeList sheetStid="702" master="" otherUserPermission="visible"/>
  <rangeList sheetStid="703" master="" otherUserPermission="visible"/>
  <rangeList sheetStid="704" master="" otherUserPermission="visible"/>
  <rangeList sheetStid="705" master="" otherUserPermission="visible"/>
  <rangeList sheetStid="706" master="" otherUserPermission="visible"/>
  <rangeList sheetStid="707" master="" otherUserPermission="visible"/>
  <rangeList sheetStid="708" master="" otherUserPermission="visible"/>
  <rangeList sheetStid="709" master="" otherUserPermission="visible"/>
  <rangeList sheetStid="710" master="" otherUserPermission="visible"/>
  <rangeList sheetStid="711" master="" otherUserPermission="visible"/>
  <rangeList sheetStid="712" master="" otherUserPermission="visible"/>
  <rangeList sheetStid="713" master="" otherUserPermission="visible"/>
  <rangeList sheetStid="714" master="" otherUserPermission="visible"/>
  <rangeList sheetStid="715" master="" otherUserPermission="visible"/>
  <rangeList sheetStid="716" master="" otherUserPermission="visible"/>
  <rangeList sheetStid="717" master="" otherUserPermission="visible"/>
  <rangeList sheetStid="718" master="" otherUserPermission="visible"/>
  <rangeList sheetStid="719" master="" otherUserPermission="visible"/>
  <rangeList sheetStid="720" master="" otherUserPermission="visible"/>
  <rangeList sheetStid="721" master="" otherUserPermission="visible"/>
  <rangeList sheetStid="722" master="" otherUserPermission="visible"/>
  <rangeList sheetStid="723" master="" otherUserPermission="visible"/>
  <rangeList sheetStid="724" master="" otherUserPermission="visible"/>
  <rangeList sheetStid="725" master="" otherUserPermission="visible"/>
  <rangeList sheetStid="726" master="" otherUserPermission="visible"/>
  <rangeList sheetStid="727" master="" otherUserPermission="visible"/>
  <rangeList sheetStid="728" master="" otherUserPermission="visible"/>
  <rangeList sheetStid="729" master="" otherUserPermission="visible"/>
  <rangeList sheetStid="730" master="" otherUserPermission="visible"/>
  <rangeList sheetStid="731" master="" otherUserPermission="visible"/>
  <rangeList sheetStid="732" master="" otherUserPermission="visible"/>
  <rangeList sheetStid="733" master="" otherUserPermission="visible"/>
  <rangeList sheetStid="734" master="" otherUserPermission="visible"/>
  <rangeList sheetStid="735" master="" otherUserPermission="visible"/>
  <rangeList sheetStid="736" master="" otherUserPermission="visible"/>
  <rangeList sheetStid="737" master="" otherUserPermission="visible"/>
  <rangeList sheetStid="738" master="" otherUserPermission="visible"/>
  <rangeList sheetStid="739" master="" otherUserPermission="visible"/>
  <rangeList sheetStid="740" master="" otherUserPermission="visible"/>
  <rangeList sheetStid="741" master="" otherUserPermission="visible"/>
  <rangeList sheetStid="742" master="" otherUserPermission="visible"/>
  <rangeList sheetStid="743" master="" otherUserPermission="visible"/>
  <rangeList sheetStid="744" master="" otherUserPermission="visible"/>
  <rangeList sheetStid="745" master="" otherUserPermission="visible"/>
  <rangeList sheetStid="746" master="" otherUserPermission="visible"/>
  <rangeList sheetStid="747" master="" otherUserPermission="visible"/>
  <rangeList sheetStid="748" master="" otherUserPermission="visible"/>
  <rangeList sheetStid="749" master="" otherUserPermission="visible"/>
  <rangeList sheetStid="750" master="" otherUserPermission="visible"/>
  <rangeList sheetStid="751" master="" otherUserPermission="visible"/>
  <rangeList sheetStid="752" master="" otherUserPermission="visible"/>
  <rangeList sheetStid="753" master="" otherUserPermission="visible"/>
  <rangeList sheetStid="754" master="" otherUserPermission="visible"/>
  <rangeList sheetStid="755" master="" otherUserPermission="visible"/>
  <rangeList sheetStid="756" master="" otherUserPermission="visible"/>
  <rangeList sheetStid="757" master="" otherUserPermission="visible"/>
  <rangeList sheetStid="758" master="" otherUserPermission="visible"/>
  <rangeList sheetStid="759" master="" otherUserPermission="visible"/>
  <rangeList sheetStid="760" master="" otherUserPermission="visible"/>
  <rangeList sheetStid="761" master="" otherUserPermission="visible"/>
  <rangeList sheetStid="762" master="" otherUserPermission="visible"/>
  <rangeList sheetStid="763" master="" otherUserPermission="visible"/>
  <rangeList sheetStid="764" master="" otherUserPermission="visible"/>
  <rangeList sheetStid="765" master="" otherUserPermission="visible"/>
  <rangeList sheetStid="766" master="" otherUserPermission="visible"/>
  <rangeList sheetStid="767" master="" otherUserPermission="visible"/>
  <rangeList sheetStid="768" master="" otherUserPermission="visible"/>
  <rangeList sheetStid="769" master="" otherUserPermission="visible"/>
  <rangeList sheetStid="770" master="" otherUserPermission="visible"/>
  <rangeList sheetStid="771" master="" otherUserPermission="visible"/>
  <rangeList sheetStid="772" master="" otherUserPermission="visible"/>
  <rangeList sheetStid="773" master="" otherUserPermission="visible"/>
  <rangeList sheetStid="774" master="" otherUserPermission="visible"/>
  <rangeList sheetStid="775" master="" otherUserPermission="visible"/>
  <rangeList sheetStid="776" master="" otherUserPermission="visible"/>
  <rangeList sheetStid="777" master="" otherUserPermission="visible"/>
  <rangeList sheetStid="778" master="" otherUserPermission="visible"/>
  <rangeList sheetStid="779" master="" otherUserPermission="visible"/>
  <rangeList sheetStid="780" master="" otherUserPermission="visible"/>
  <rangeList sheetStid="781" master="" otherUserPermission="visible"/>
  <rangeList sheetStid="782" master="" otherUserPermission="visible"/>
  <rangeList sheetStid="783" master="" otherUserPermission="visible"/>
  <rangeList sheetStid="784" master="" otherUserPermission="visible"/>
  <rangeList sheetStid="785" master="" otherUserPermission="visible"/>
  <rangeList sheetStid="786" master="" otherUserPermission="visible"/>
  <rangeList sheetStid="787" master="" otherUserPermission="visible"/>
  <rangeList sheetStid="788" master="" otherUserPermission="visible"/>
  <rangeList sheetStid="789" master="" otherUserPermission="visible"/>
  <rangeList sheetStid="790" master="" otherUserPermission="visible"/>
  <rangeList sheetStid="791" master="" otherUserPermission="visible"/>
  <rangeList sheetStid="792" master="" otherUserPermission="visible"/>
  <rangeList sheetStid="793" master="" otherUserPermission="visible"/>
  <rangeList sheetStid="794" master="" otherUserPermission="visible"/>
  <rangeList sheetStid="795" master="" otherUserPermission="visible"/>
  <rangeList sheetStid="796" master="" otherUserPermission="visible"/>
  <rangeList sheetStid="797" master="" otherUserPermission="visible"/>
  <rangeList sheetStid="798" master="" otherUserPermission="visible"/>
  <rangeList sheetStid="799" master="" otherUserPermission="visible"/>
  <rangeList sheetStid="800" master="" otherUserPermission="visible"/>
  <rangeList sheetStid="801" master="" otherUserPermission="visible"/>
  <rangeList sheetStid="802" master="" otherUserPermission="visible"/>
  <rangeList sheetStid="803" master="" otherUserPermission="visible"/>
  <rangeList sheetStid="804" master="" otherUserPermission="visible"/>
  <rangeList sheetStid="805" master="" otherUserPermission="visible"/>
  <rangeList sheetStid="806" master="" otherUserPermission="visible"/>
  <rangeList sheetStid="807" master="" otherUserPermission="visible"/>
  <rangeList sheetStid="808" master="" otherUserPermission="visible"/>
  <rangeList sheetStid="809" master="" otherUserPermission="visible"/>
  <rangeList sheetStid="810" master="" otherUserPermission="visible"/>
  <rangeList sheetStid="811" master="" otherUserPermission="visible"/>
  <rangeList sheetStid="812" master="" otherUserPermission="visible"/>
  <rangeList sheetStid="813" master="" otherUserPermission="visible"/>
  <rangeList sheetStid="814" master="" otherUserPermission="visible"/>
  <rangeList sheetStid="815" master="" otherUserPermission="visible"/>
  <rangeList sheetStid="816" master="" otherUserPermission="visible"/>
  <rangeList sheetStid="817" master="" otherUserPermission="visible"/>
  <rangeList sheetStid="818" master="" otherUserPermission="visible"/>
  <rangeList sheetStid="819" master="" otherUserPermission="visible"/>
  <rangeList sheetStid="820" master="" otherUserPermission="visible"/>
  <rangeList sheetStid="821" master="" otherUserPermission="visible"/>
  <rangeList sheetStid="822" master="" otherUserPermission="visible"/>
  <rangeList sheetStid="823" master="" otherUserPermission="visible"/>
  <rangeList sheetStid="824" master="" otherUserPermission="visible"/>
  <rangeList sheetStid="825" master="" otherUserPermission="visible"/>
  <rangeList sheetStid="826" master="" otherUserPermission="visible"/>
  <rangeList sheetStid="827" master="" otherUserPermission="visible"/>
  <rangeList sheetStid="828" master="" otherUserPermission="visible"/>
  <rangeList sheetStid="829" master="" otherUserPermission="visible"/>
  <rangeList sheetStid="830" master="" otherUserPermission="visible"/>
  <rangeList sheetStid="831" master="" otherUserPermission="visible"/>
  <rangeList sheetStid="832" master="" otherUserPermission="visible"/>
  <rangeList sheetStid="833" master="" otherUserPermission="visible"/>
  <rangeList sheetStid="834" master="" otherUserPermission="visible"/>
  <rangeList sheetStid="835" master="" otherUserPermission="visible"/>
  <rangeList sheetStid="836" master="" otherUserPermission="visible"/>
  <rangeList sheetStid="837" master="" otherUserPermission="visible"/>
  <rangeList sheetStid="838" master="" otherUserPermission="visible"/>
  <rangeList sheetStid="839" master="" otherUserPermission="visible"/>
  <rangeList sheetStid="840" master="" otherUserPermission="visible"/>
  <rangeList sheetStid="841" master="" otherUserPermission="visible"/>
  <rangeList sheetStid="842" master="" otherUserPermission="visible"/>
  <rangeList sheetStid="843" master="" otherUserPermission="visible"/>
  <rangeList sheetStid="844" master="" otherUserPermission="visible"/>
  <rangeList sheetStid="845" master="" otherUserPermission="visible"/>
  <rangeList sheetStid="846" master="" otherUserPermission="visible"/>
  <rangeList sheetStid="847" master="" otherUserPermission="visible"/>
  <rangeList sheetStid="848" master="" otherUserPermission="visible"/>
  <rangeList sheetStid="849" master="" otherUserPermission="visible"/>
  <rangeList sheetStid="850" master="" otherUserPermission="visible"/>
  <rangeList sheetStid="851" master="" otherUserPermission="visible"/>
  <rangeList sheetStid="852" master="" otherUserPermission="visible"/>
  <rangeList sheetStid="853" master="" otherUserPermission="visible"/>
  <rangeList sheetStid="854" master="" otherUserPermission="visible"/>
  <rangeList sheetStid="855" master="" otherUserPermission="visible"/>
  <rangeList sheetStid="856" master="" otherUserPermission="visible"/>
  <rangeList sheetStid="857" master="" otherUserPermission="visible"/>
  <rangeList sheetStid="858" master="" otherUserPermission="visible"/>
  <rangeList sheetStid="859" master="" otherUserPermission="visible"/>
  <rangeList sheetStid="860" master="" otherUserPermission="visible"/>
  <rangeList sheetStid="861" master="" otherUserPermission="visible"/>
  <rangeList sheetStid="862" master="" otherUserPermission="visible"/>
  <rangeList sheetStid="863" master="" otherUserPermission="visible"/>
  <rangeList sheetStid="864" master="" otherUserPermission="visible"/>
  <rangeList sheetStid="865" master="" otherUserPermission="visible"/>
  <rangeList sheetStid="866" master="" otherUserPermission="visible"/>
  <rangeList sheetStid="867" master="" otherUserPermission="visible"/>
  <rangeList sheetStid="868" master="" otherUserPermission="visible"/>
  <rangeList sheetStid="869" master="" otherUserPermission="visible"/>
  <rangeList sheetStid="870" master="" otherUserPermission="visible"/>
  <rangeList sheetStid="871" master="" otherUserPermission="visible"/>
  <rangeList sheetStid="872" master="" otherUserPermission="visible"/>
  <rangeList sheetStid="873" master="" otherUserPermission="visible"/>
  <rangeList sheetStid="874" master="" otherUserPermission="visible"/>
  <rangeList sheetStid="875" master="" otherUserPermission="visible"/>
  <rangeList sheetStid="876" master="" otherUserPermission="visible"/>
  <rangeList sheetStid="877" master="" otherUserPermission="visible"/>
  <rangeList sheetStid="878" master="" otherUserPermission="visible"/>
  <rangeList sheetStid="879" master="" otherUserPermission="visible"/>
  <rangeList sheetStid="880" master="" otherUserPermission="visible"/>
  <rangeList sheetStid="881" master="" otherUserPermission="visible"/>
  <rangeList sheetStid="882" master="" otherUserPermission="visible"/>
  <rangeList sheetStid="883" master="" otherUserPermission="visible"/>
  <rangeList sheetStid="884" master="" otherUserPermission="visible"/>
  <rangeList sheetStid="885" master="" otherUserPermission="visible"/>
  <rangeList sheetStid="886" master="" otherUserPermission="visible"/>
  <rangeList sheetStid="887" master="" otherUserPermission="visible"/>
  <rangeList sheetStid="888" master="" otherUserPermission="visible"/>
  <rangeList sheetStid="889" master="" otherUserPermission="visible"/>
  <rangeList sheetStid="890" master="" otherUserPermission="visible"/>
  <rangeList sheetStid="891" master="" otherUserPermission="visible"/>
  <rangeList sheetStid="892" master="" otherUserPermission="visible"/>
  <rangeList sheetStid="893" master="" otherUserPermission="visible"/>
  <rangeList sheetStid="894" master="" otherUserPermission="visible"/>
  <rangeList sheetStid="895" master="" otherUserPermission="visible"/>
  <rangeList sheetStid="896" master="" otherUserPermission="visible"/>
  <rangeList sheetStid="897" master="" otherUserPermission="visible"/>
  <rangeList sheetStid="898" master="" otherUserPermission="visible"/>
  <rangeList sheetStid="899" master="" otherUserPermission="visible"/>
  <rangeList sheetStid="900" master="" otherUserPermission="visible"/>
  <rangeList sheetStid="901" master="" otherUserPermission="visible"/>
  <rangeList sheetStid="902" master="" otherUserPermission="visible"/>
  <rangeList sheetStid="903" master="" otherUserPermission="visible"/>
  <rangeList sheetStid="904" master="" otherUserPermission="visible"/>
  <rangeList sheetStid="905" master="" otherUserPermission="visible"/>
  <rangeList sheetStid="906" master="" otherUserPermission="visible"/>
  <rangeList sheetStid="907" master="" otherUserPermission="visible"/>
  <rangeList sheetStid="908" master="" otherUserPermission="visible"/>
  <rangeList sheetStid="909" master="" otherUserPermission="visible"/>
  <rangeList sheetStid="910" master="" otherUserPermission="visible"/>
  <rangeList sheetStid="911" master="" otherUserPermission="visible"/>
  <rangeList sheetStid="912" master="" otherUserPermission="visible"/>
  <rangeList sheetStid="913" master="" otherUserPermission="visible"/>
  <rangeList sheetStid="914" master="" otherUserPermission="visible"/>
  <rangeList sheetStid="915" master="" otherUserPermission="visible"/>
  <rangeList sheetStid="916" master="" otherUserPermission="visible"/>
  <rangeList sheetStid="917" master="" otherUserPermission="visible"/>
  <rangeList sheetStid="918" master="" otherUserPermission="visible"/>
  <rangeList sheetStid="919" master="" otherUserPermission="visible"/>
  <rangeList sheetStid="920" master="" otherUserPermission="visible"/>
  <rangeList sheetStid="921" master="" otherUserPermission="visible"/>
  <rangeList sheetStid="922" master="" otherUserPermission="visible"/>
  <rangeList sheetStid="923" master="" otherUserPermission="visible"/>
  <rangeList sheetStid="924" master="" otherUserPermission="visible"/>
  <rangeList sheetStid="925" master="" otherUserPermission="visible"/>
  <rangeList sheetStid="926" master="" otherUserPermission="visible"/>
  <rangeList sheetStid="927" master="" otherUserPermission="visible"/>
  <rangeList sheetStid="928" master="" otherUserPermission="visible"/>
  <rangeList sheetStid="929" master="" otherUserPermission="visible"/>
  <rangeList sheetStid="930" master="" otherUserPermission="visible"/>
  <rangeList sheetStid="931" master="" otherUserPermission="visible"/>
  <rangeList sheetStid="932" master="" otherUserPermission="visible"/>
  <rangeList sheetStid="933" master="" otherUserPermission="visible"/>
  <rangeList sheetStid="934" master="" otherUserPermission="visible"/>
  <rangeList sheetStid="935" master="" otherUserPermission="visible"/>
  <rangeList sheetStid="936" master="" otherUserPermission="visible"/>
  <rangeList sheetStid="937" master="" otherUserPermission="visible"/>
  <rangeList sheetStid="938" master="" otherUserPermission="visible"/>
  <rangeList sheetStid="939" master="" otherUserPermission="visible"/>
  <rangeList sheetStid="940" master="" otherUserPermission="visible"/>
  <rangeList sheetStid="941" master="" otherUserPermission="visible"/>
  <rangeList sheetStid="942" master="" otherUserPermission="visible"/>
  <rangeList sheetStid="943" master="" otherUserPermission="visible"/>
  <rangeList sheetStid="944" master="" otherUserPermission="visible"/>
  <rangeList sheetStid="945" master="" otherUserPermission="visible"/>
  <rangeList sheetStid="946" master="" otherUserPermission="visible"/>
  <rangeList sheetStid="947" master="" otherUserPermission="visible"/>
  <rangeList sheetStid="948" master="" otherUserPermission="visible"/>
  <rangeList sheetStid="949" master="" otherUserPermission="visible"/>
  <rangeList sheetStid="950" master="" otherUserPermission="visible"/>
  <rangeList sheetStid="951" master="" otherUserPermission="visible"/>
  <rangeList sheetStid="952" master="" otherUserPermission="visible"/>
  <rangeList sheetStid="953" master="" otherUserPermission="visible"/>
  <rangeList sheetStid="954" master="" otherUserPermission="visible"/>
  <rangeList sheetStid="955" master="" otherUserPermission="visible"/>
  <rangeList sheetStid="956" master="" otherUserPermission="visible"/>
  <rangeList sheetStid="957" master="" otherUserPermission="visible"/>
  <rangeList sheetStid="958" master="" otherUserPermission="visible"/>
  <rangeList sheetStid="959" master="" otherUserPermission="visible"/>
  <rangeList sheetStid="960" master="" otherUserPermission="visible"/>
  <rangeList sheetStid="961" master="" otherUserPermission="visible"/>
  <rangeList sheetStid="962" master="" otherUserPermission="visible"/>
  <rangeList sheetStid="963" master="" otherUserPermission="visible"/>
  <rangeList sheetStid="964" master="" otherUserPermission="visible"/>
  <rangeList sheetStid="965" master="" otherUserPermission="visible"/>
  <rangeList sheetStid="966" master="" otherUserPermission="visible"/>
  <rangeList sheetStid="967" master="" otherUserPermission="visible"/>
  <rangeList sheetStid="968" master="" otherUserPermission="visible"/>
  <rangeList sheetStid="969" master="" otherUserPermission="visible"/>
  <rangeList sheetStid="970" master="" otherUserPermission="visible"/>
  <rangeList sheetStid="971" master="" otherUserPermission="visible"/>
  <rangeList sheetStid="972" master="" otherUserPermission="visible"/>
  <rangeList sheetStid="973" master="" otherUserPermission="visible"/>
  <rangeList sheetStid="974" master="" otherUserPermission="visible"/>
  <rangeList sheetStid="975" master="" otherUserPermission="visible"/>
  <rangeList sheetStid="976" master="" otherUserPermission="visible"/>
  <rangeList sheetStid="977" master="" otherUserPermission="visible"/>
  <rangeList sheetStid="978" master="" otherUserPermission="visible"/>
  <rangeList sheetStid="979" master="" otherUserPermission="visible"/>
  <rangeList sheetStid="980" master="" otherUserPermission="visible"/>
  <rangeList sheetStid="981" master="" otherUserPermission="visible"/>
  <rangeList sheetStid="982" master="" otherUserPermission="visible"/>
  <rangeList sheetStid="983" master="" otherUserPermission="visible"/>
  <rangeList sheetStid="984" master="" otherUserPermission="visible"/>
  <rangeList sheetStid="985" master="" otherUserPermission="visible"/>
  <rangeList sheetStid="986" master="" otherUserPermission="visible"/>
  <rangeList sheetStid="987" master="" otherUserPermission="visible"/>
  <rangeList sheetStid="988" master="" otherUserPermission="visible"/>
  <rangeList sheetStid="989" master="" otherUserPermission="visible"/>
  <rangeList sheetStid="990" master="" otherUserPermission="visible"/>
  <rangeList sheetStid="991" master="" otherUserPermission="visible"/>
  <rangeList sheetStid="992" master="" otherUserPermission="visible"/>
  <rangeList sheetStid="993" master="" otherUserPermission="visible"/>
  <rangeList sheetStid="994" master="" otherUserPermission="visible"/>
  <rangeList sheetStid="995" master="" otherUserPermission="visible"/>
  <rangeList sheetStid="996" master="" otherUserPermission="visible"/>
  <rangeList sheetStid="997" master="" otherUserPermission="visible"/>
  <rangeList sheetStid="998" master="" otherUserPermission="visible"/>
  <rangeList sheetStid="999" master="" otherUserPermission="visible"/>
  <rangeList sheetStid="1000" master="" otherUserPermission="visible"/>
  <rangeList sheetStid="1001" master="" otherUserPermission="visible"/>
  <rangeList sheetStid="1002" master="" otherUserPermission="visible"/>
  <rangeList sheetStid="1003" master="" otherUserPermission="visible"/>
  <rangeList sheetStid="1004" master="" otherUserPermission="visible"/>
  <rangeList sheetStid="1005" master="" otherUserPermission="visible"/>
  <rangeList sheetStid="1006" master="" otherUserPermission="visible"/>
  <rangeList sheetStid="1007" master="" otherUserPermission="visible"/>
  <rangeList sheetStid="1008" master="" otherUserPermission="visible"/>
  <rangeList sheetStid="1009" master="" otherUserPermission="visible"/>
  <rangeList sheetStid="1010" master="" otherUserPermission="visible"/>
  <rangeList sheetStid="1011" master="" otherUserPermission="visible"/>
  <rangeList sheetStid="1012" master="" otherUserPermission="visible"/>
  <rangeList sheetStid="1013" master="" otherUserPermission="visible"/>
  <rangeList sheetStid="1014" master="" otherUserPermission="visible"/>
  <rangeList sheetStid="1015" master="" otherUserPermission="visible"/>
  <rangeList sheetStid="1016" master="" otherUserPermission="visible"/>
  <rangeList sheetStid="1017" master="" otherUserPermission="visible"/>
  <rangeList sheetStid="1018" master="" otherUserPermission="visible"/>
  <rangeList sheetStid="1019" master="" otherUserPermission="visible"/>
  <rangeList sheetStid="1020" master="" otherUserPermission="visible"/>
  <rangeList sheetStid="1021" master="" otherUserPermission="visible"/>
  <rangeList sheetStid="1022" master="" otherUserPermission="visible"/>
  <rangeList sheetStid="1023" master="" otherUserPermission="visible"/>
  <rangeList sheetStid="1024" master="" otherUserPermission="visible"/>
  <rangeList sheetStid="1025" master="" otherUserPermission="visible"/>
  <rangeList sheetStid="1026" master="" otherUserPermission="visible"/>
  <rangeList sheetStid="1027" master="" otherUserPermission="visible"/>
  <rangeList sheetStid="1028" master="" otherUserPermission="visible"/>
  <rangeList sheetStid="1029" master="" otherUserPermission="visible"/>
  <rangeList sheetStid="1030" master="" otherUserPermission="visible"/>
  <rangeList sheetStid="1031" master="" otherUserPermission="visible"/>
  <rangeList sheetStid="1032" master="" otherUserPermission="visible"/>
  <rangeList sheetStid="1033" master="" otherUserPermission="visible"/>
  <rangeList sheetStid="1034" master="" otherUserPermission="visible"/>
  <rangeList sheetStid="1035" master="" otherUserPermission="visible"/>
  <rangeList sheetStid="1036" master="" otherUserPermission="visible"/>
  <rangeList sheetStid="1037" master="" otherUserPermission="visible"/>
  <rangeList sheetStid="1038" master="" otherUserPermission="visible"/>
  <rangeList sheetStid="1039" master="" otherUserPermission="visible"/>
  <rangeList sheetStid="1040" master="" otherUserPermission="visible"/>
  <rangeList sheetStid="1041" master="" otherUserPermission="visible"/>
  <rangeList sheetStid="1042" master="" otherUserPermission="visible"/>
  <rangeList sheetStid="1043" master="" otherUserPermission="visible"/>
  <rangeList sheetStid="1044" master="" otherUserPermission="visible"/>
  <rangeList sheetStid="1045" master="" otherUserPermission="visible"/>
  <rangeList sheetStid="1046" master="" otherUserPermission="visible"/>
  <rangeList sheetStid="1047" master="" otherUserPermission="visible"/>
  <rangeList sheetStid="1048" master="" otherUserPermission="visible"/>
  <rangeList sheetStid="1049" master="" otherUserPermission="visible"/>
  <rangeList sheetStid="1050" master="" otherUserPermission="visible"/>
  <rangeList sheetStid="1051" master="" otherUserPermission="visible"/>
  <rangeList sheetStid="1052" master="" otherUserPermission="visible"/>
  <rangeList sheetStid="1053" master="" otherUserPermission="visible"/>
  <rangeList sheetStid="1054" master="" otherUserPermission="visible"/>
  <rangeList sheetStid="1055" master="" otherUserPermission="visible"/>
  <rangeList sheetStid="1056" master="" otherUserPermission="visible"/>
  <rangeList sheetStid="1057" master="" otherUserPermission="visible"/>
  <rangeList sheetStid="1058" master="" otherUserPermission="visible"/>
  <rangeList sheetStid="1059" master="" otherUserPermission="visible"/>
  <rangeList sheetStid="1060" master="" otherUserPermission="visible"/>
  <rangeList sheetStid="1061" master="" otherUserPermission="visible"/>
  <rangeList sheetStid="1062" master="" otherUserPermission="visible"/>
  <rangeList sheetStid="1063" master="" otherUserPermission="visible"/>
  <rangeList sheetStid="1064" master="" otherUserPermission="visible"/>
  <rangeList sheetStid="1065" master="" otherUserPermission="visible"/>
  <rangeList sheetStid="1066" master="" otherUserPermission="visible"/>
  <rangeList sheetStid="1067" master="" otherUserPermission="visible"/>
  <rangeList sheetStid="1068" master="" otherUserPermission="visible"/>
  <rangeList sheetStid="1069" master="" otherUserPermission="visible"/>
  <rangeList sheetStid="1070" master="" otherUserPermission="visible"/>
  <rangeList sheetStid="1071" master="" otherUserPermission="visible"/>
  <rangeList sheetStid="1072" master="" otherUserPermission="visible"/>
  <rangeList sheetStid="1073" master="" otherUserPermission="visible"/>
  <rangeList sheetStid="1074" master="" otherUserPermission="visible"/>
  <rangeList sheetStid="1075" master="" otherUserPermission="visible"/>
  <rangeList sheetStid="1076" master="" otherUserPermission="visible"/>
  <rangeList sheetStid="1077" master="" otherUserPermission="visible"/>
  <rangeList sheetStid="1078" master="" otherUserPermission="visible"/>
  <rangeList sheetStid="1079" master="" otherUserPermission="visible"/>
  <rangeList sheetStid="1080" master="" otherUserPermission="visible"/>
  <rangeList sheetStid="1081" master="" otherUserPermission="visible"/>
  <rangeList sheetStid="1082" master="" otherUserPermission="visible"/>
  <rangeList sheetStid="1083" master="" otherUserPermission="visible"/>
  <rangeList sheetStid="1084" master="" otherUserPermission="visible"/>
  <rangeList sheetStid="1085" master="" otherUserPermission="visible"/>
  <rangeList sheetStid="1086" master="" otherUserPermission="visible"/>
  <rangeList sheetStid="1087" master="" otherUserPermission="visible"/>
  <rangeList sheetStid="1088" master="" otherUserPermission="visible"/>
  <rangeList sheetStid="1089" master="" otherUserPermission="visible"/>
  <rangeList sheetStid="1090" master="" otherUserPermission="visible"/>
  <rangeList sheetStid="1091" master="" otherUserPermission="visible"/>
  <rangeList sheetStid="1092" master="" otherUserPermission="visible"/>
  <rangeList sheetStid="1093" master="" otherUserPermission="visible"/>
  <rangeList sheetStid="1094" master="" otherUserPermission="visible"/>
  <rangeList sheetStid="1095" master="" otherUserPermission="visible"/>
  <rangeList sheetStid="1096" master="" otherUserPermission="visible"/>
  <rangeList sheetStid="1097" master="" otherUserPermission="visible"/>
  <rangeList sheetStid="1098" master="" otherUserPermission="visible"/>
  <rangeList sheetStid="1099" master="" otherUserPermission="visible"/>
  <rangeList sheetStid="1100" master="" otherUserPermission="visible"/>
  <rangeList sheetStid="1101" master="" otherUserPermission="visible"/>
  <rangeList sheetStid="1102" master="" otherUserPermission="visible"/>
  <rangeList sheetStid="1103" master="" otherUserPermission="visible"/>
  <rangeList sheetStid="1104" master="" otherUserPermission="visible"/>
  <rangeList sheetStid="1105" master="" otherUserPermission="visible"/>
  <rangeList sheetStid="1106" master="" otherUserPermission="visible"/>
  <rangeList sheetStid="1107" master="" otherUserPermission="visible"/>
  <rangeList sheetStid="1108" master="" otherUserPermission="visible"/>
  <rangeList sheetStid="1109" master="" otherUserPermission="visible"/>
  <rangeList sheetStid="1110" master="" otherUserPermission="visible"/>
  <rangeList sheetStid="1111" master="" otherUserPermission="visible"/>
  <rangeList sheetStid="1112" master="" otherUserPermission="visible"/>
  <rangeList sheetStid="1113" master="" otherUserPermission="visible"/>
  <rangeList sheetStid="1114" master="" otherUserPermission="visible"/>
  <rangeList sheetStid="1115" master="" otherUserPermission="visible"/>
  <rangeList sheetStid="1116" master="" otherUserPermission="visible"/>
  <rangeList sheetStid="1117" master="" otherUserPermission="visible"/>
  <rangeList sheetStid="1118" master="" otherUserPermission="visible"/>
  <rangeList sheetStid="1119" master="" otherUserPermission="visible"/>
  <rangeList sheetStid="1120" master="" otherUserPermission="visible"/>
  <rangeList sheetStid="1121" master="" otherUserPermission="visible"/>
  <rangeList sheetStid="1122" master="" otherUserPermission="visible"/>
  <rangeList sheetStid="1123" master="" otherUserPermission="visible"/>
  <rangeList sheetStid="1124" master="" otherUserPermission="visible"/>
  <rangeList sheetStid="1125" master="" otherUserPermission="visible"/>
  <rangeList sheetStid="1126" master="" otherUserPermission="visible"/>
  <rangeList sheetStid="1127" master="" otherUserPermission="visible"/>
  <rangeList sheetStid="1128" master="" otherUserPermission="visible"/>
  <rangeList sheetStid="1129" master="" otherUserPermission="visible"/>
  <rangeList sheetStid="1130" master="" otherUserPermission="visible"/>
  <rangeList sheetStid="1131" master="" otherUserPermission="visible"/>
  <rangeList sheetStid="1132" master="" otherUserPermission="visible"/>
  <rangeList sheetStid="1133" master="" otherUserPermission="visible"/>
  <rangeList sheetStid="1134" master="" otherUserPermission="visible"/>
  <rangeList sheetStid="1135" master="" otherUserPermission="visible"/>
  <rangeList sheetStid="1136" master="" otherUserPermission="visible"/>
  <rangeList sheetStid="1137" master="" otherUserPermission="visible"/>
  <rangeList sheetStid="1138" master="" otherUserPermission="visible"/>
  <rangeList sheetStid="1139" master="" otherUserPermission="visible"/>
  <rangeList sheetStid="1140" master="" otherUserPermission="visible"/>
  <rangeList sheetStid="1141" master="" otherUserPermission="visible"/>
  <rangeList sheetStid="1142" master="" otherUserPermission="visible"/>
  <rangeList sheetStid="1143" master="" otherUserPermission="visible"/>
  <rangeList sheetStid="1144" master="" otherUserPermission="visible"/>
  <rangeList sheetStid="1145" master="" otherUserPermission="visible"/>
  <rangeList sheetStid="1146" master="" otherUserPermission="visible"/>
  <rangeList sheetStid="1147" master="" otherUserPermission="visible"/>
  <rangeList sheetStid="1148" master="" otherUserPermission="visible"/>
  <rangeList sheetStid="1149" master="" otherUserPermission="visible"/>
  <rangeList sheetStid="1150" master="" otherUserPermission="visible"/>
  <rangeList sheetStid="1151" master="" otherUserPermission="visible"/>
  <rangeList sheetStid="1152" master="" otherUserPermission="visible"/>
  <rangeList sheetStid="1153" master="" otherUserPermission="visible"/>
  <rangeList sheetStid="1154" master="" otherUserPermission="visible"/>
  <rangeList sheetStid="1155" master="" otherUserPermission="visible"/>
  <rangeList sheetStid="1156" master="" otherUserPermission="visible"/>
  <rangeList sheetStid="1157" master="" otherUserPermission="visible"/>
  <rangeList sheetStid="1158" master="" otherUserPermission="visible"/>
  <rangeList sheetStid="1159" master="" otherUserPermission="visible"/>
  <rangeList sheetStid="1160" master="" otherUserPermission="visible"/>
  <rangeList sheetStid="1161" master="" otherUserPermission="visible"/>
  <rangeList sheetStid="1162" master="" otherUserPermission="visible"/>
  <rangeList sheetStid="1163" master="" otherUserPermission="visible"/>
  <rangeList sheetStid="1164" master="" otherUserPermission="visible"/>
  <rangeList sheetStid="1165" master="" otherUserPermission="visible"/>
  <rangeList sheetStid="1166" master="" otherUserPermission="visible"/>
  <rangeList sheetStid="1167" master="" otherUserPermission="visible"/>
  <rangeList sheetStid="1168" master="" otherUserPermission="visible"/>
  <rangeList sheetStid="1169" master="" otherUserPermission="visible"/>
  <rangeList sheetStid="1170" master="" otherUserPermission="visible"/>
  <rangeList sheetStid="1171" master="" otherUserPermission="visible"/>
  <rangeList sheetStid="1172" master="" otherUserPermission="visible"/>
  <rangeList sheetStid="1173" master="" otherUserPermission="visible"/>
  <rangeList sheetStid="1174" master="" otherUserPermission="visible"/>
  <rangeList sheetStid="1175" master="" otherUserPermission="visible"/>
  <rangeList sheetStid="1176" master="" otherUserPermission="visible"/>
  <rangeList sheetStid="1177" master="" otherUserPermission="visible"/>
  <rangeList sheetStid="1178" master="" otherUserPermission="visible"/>
  <rangeList sheetStid="1179" master="" otherUserPermission="visible"/>
  <rangeList sheetStid="1180" master="" otherUserPermission="visible"/>
  <rangeList sheetStid="1181" master="" otherUserPermission="visible"/>
  <rangeList sheetStid="1182" master="" otherUserPermission="visible"/>
  <rangeList sheetStid="1183" master="" otherUserPermission="visible"/>
  <rangeList sheetStid="1184" master="" otherUserPermission="visible"/>
  <rangeList sheetStid="1185" master="" otherUserPermission="visible"/>
  <rangeList sheetStid="1186" master="" otherUserPermission="visible"/>
  <rangeList sheetStid="1187" master="" otherUserPermission="visible"/>
  <rangeList sheetStid="1188" master="" otherUserPermission="visible"/>
  <rangeList sheetStid="1189" master="" otherUserPermission="visible"/>
  <rangeList sheetStid="1190" master="" otherUserPermission="visible"/>
  <rangeList sheetStid="1191" master="" otherUserPermission="visible"/>
  <rangeList sheetStid="1192" master="" otherUserPermission="visible"/>
  <rangeList sheetStid="1193" master="" otherUserPermission="visible"/>
  <rangeList sheetStid="1194" master="" otherUserPermission="visible"/>
  <rangeList sheetStid="1195" master="" otherUserPermission="visible"/>
  <rangeList sheetStid="1196" master="" otherUserPermission="visible"/>
  <rangeList sheetStid="1197" master="" otherUserPermission="visible"/>
  <rangeList sheetStid="1198" master="" otherUserPermission="visible"/>
  <rangeList sheetStid="1199" master="" otherUserPermission="visible"/>
  <rangeList sheetStid="1200" master="" otherUserPermission="visible"/>
  <rangeList sheetStid="1201" master="" otherUserPermission="visible"/>
  <rangeList sheetStid="1202" master="" otherUserPermission="visible"/>
  <rangeList sheetStid="1203" master="" otherUserPermission="visible"/>
  <rangeList sheetStid="1204" master="" otherUserPermission="visible"/>
  <rangeList sheetStid="1205" master="" otherUserPermission="visible"/>
  <rangeList sheetStid="1206" master="" otherUserPermission="visible"/>
  <rangeList sheetStid="1207" master="" otherUserPermission="visible"/>
  <rangeList sheetStid="1208" master="" otherUserPermission="visible"/>
  <rangeList sheetStid="1209" master="" otherUserPermission="visible"/>
  <rangeList sheetStid="1210" master="" otherUserPermission="visible"/>
  <rangeList sheetStid="1211" master="" otherUserPermission="visible"/>
  <rangeList sheetStid="1212" master="" otherUserPermission="visible"/>
  <rangeList sheetStid="1213" master="" otherUserPermission="visible"/>
  <rangeList sheetStid="1214" master="" otherUserPermission="visible"/>
  <rangeList sheetStid="1215" master="" otherUserPermission="visible"/>
  <rangeList sheetStid="1216" master="" otherUserPermission="visible"/>
  <rangeList sheetStid="1217" master="" otherUserPermission="visible"/>
  <rangeList sheetStid="1218" master="" otherUserPermission="visible"/>
  <rangeList sheetStid="1219" master="" otherUserPermission="visible"/>
  <rangeList sheetStid="1220" master="" otherUserPermission="visible"/>
  <rangeList sheetStid="1221" master="" otherUserPermission="visible"/>
  <rangeList sheetStid="1222" master="" otherUserPermission="visible"/>
  <rangeList sheetStid="1223" master="" otherUserPermission="visible"/>
  <rangeList sheetStid="1224" master="" otherUserPermission="visible"/>
  <rangeList sheetStid="1225" master="" otherUserPermission="visible"/>
  <rangeList sheetStid="1226" master="" otherUserPermission="visible"/>
  <rangeList sheetStid="1227" master="" otherUserPermission="visible"/>
  <rangeList sheetStid="1228" master="" otherUserPermission="visible"/>
  <rangeList sheetStid="1229" master="" otherUserPermission="visible"/>
  <rangeList sheetStid="1230" master="" otherUserPermission="visible"/>
  <rangeList sheetStid="1231" master="" otherUserPermission="visible"/>
  <rangeList sheetStid="1232" master="" otherUserPermission="visible"/>
  <rangeList sheetStid="1233" master="" otherUserPermission="visible"/>
  <rangeList sheetStid="1234" master="" otherUserPermission="visible"/>
  <rangeList sheetStid="1235" master="" otherUserPermission="visible"/>
  <rangeList sheetStid="1236" master="" otherUserPermission="visible"/>
  <rangeList sheetStid="1237" master="" otherUserPermission="visible"/>
  <rangeList sheetStid="1238" master="" otherUserPermission="visible"/>
  <rangeList sheetStid="1239" master="" otherUserPermission="visible"/>
  <rangeList sheetStid="1240" master="" otherUserPermission="visible"/>
  <rangeList sheetStid="1241" master="" otherUserPermission="visible"/>
  <rangeList sheetStid="1242" master="" otherUserPermission="visible"/>
  <rangeList sheetStid="1243" master="" otherUserPermission="visible"/>
  <rangeList sheetStid="1244" master="" otherUserPermission="visible"/>
  <rangeList sheetStid="1245" master="" otherUserPermission="visible"/>
  <rangeList sheetStid="1246" master="" otherUserPermission="visible"/>
  <rangeList sheetStid="1247" master="" otherUserPermission="visible"/>
  <rangeList sheetStid="1248" master="" otherUserPermission="visible"/>
  <rangeList sheetStid="1249" master="" otherUserPermission="visible"/>
  <rangeList sheetStid="1250" master="" otherUserPermission="visible"/>
  <rangeList sheetStid="1251" master="" otherUserPermission="visible"/>
  <rangeList sheetStid="1252" master="" otherUserPermission="visible"/>
  <rangeList sheetStid="1253" master="" otherUserPermission="visible"/>
  <rangeList sheetStid="1254" master="" otherUserPermission="visible"/>
  <rangeList sheetStid="1255" master="" otherUserPermission="visible"/>
  <rangeList sheetStid="1256" master="" otherUserPermission="visible"/>
  <rangeList sheetStid="1257" master="" otherUserPermission="visible"/>
  <rangeList sheetStid="1258" master="" otherUserPermission="visible"/>
  <rangeList sheetStid="1259" master="" otherUserPermission="visible"/>
  <rangeList sheetStid="1260" master="" otherUserPermission="visible"/>
  <rangeList sheetStid="1261" master="" otherUserPermission="visible"/>
  <rangeList sheetStid="1262" master="" otherUserPermission="visible"/>
  <rangeList sheetStid="1263" master="" otherUserPermission="visible"/>
  <rangeList sheetStid="1264" master="" otherUserPermission="visible"/>
  <rangeList sheetStid="1265" master="" otherUserPermission="visible"/>
  <rangeList sheetStid="1266" master="" otherUserPermission="visible"/>
  <rangeList sheetStid="1267" master="" otherUserPermission="visible"/>
  <rangeList sheetStid="1268" master="" otherUserPermission="visible"/>
  <rangeList sheetStid="1269" master="" otherUserPermission="visible"/>
  <rangeList sheetStid="1270" master="" otherUserPermission="visible"/>
  <rangeList sheetStid="1271" master="" otherUserPermission="visible"/>
  <rangeList sheetStid="1272" master="" otherUserPermission="visible"/>
  <rangeList sheetStid="1273" master="" otherUserPermission="visible"/>
  <rangeList sheetStid="1274" master="" otherUserPermission="visible"/>
  <rangeList sheetStid="1275" master="" otherUserPermission="visible"/>
  <rangeList sheetStid="1276" master="" otherUserPermission="visible"/>
  <rangeList sheetStid="1277" master="" otherUserPermission="visible"/>
  <rangeList sheetStid="1278" master="" otherUserPermission="visible"/>
  <rangeList sheetStid="1279" master="" otherUserPermission="visible"/>
  <rangeList sheetStid="1280" master="" otherUserPermission="visible"/>
  <rangeList sheetStid="1281" master="" otherUserPermission="visible"/>
  <rangeList sheetStid="1282" master="" otherUserPermission="visible"/>
  <rangeList sheetStid="1283" master="" otherUserPermission="visible"/>
  <rangeList sheetStid="1284" master="" otherUserPermission="visible"/>
  <rangeList sheetStid="1285" master="" otherUserPermission="visible"/>
  <rangeList sheetStid="1286" master="" otherUserPermission="visible"/>
  <rangeList sheetStid="1287" master="" otherUserPermission="visible"/>
  <rangeList sheetStid="1288" master="" otherUserPermission="visible"/>
  <rangeList sheetStid="1289" master="" otherUserPermission="visible"/>
  <rangeList sheetStid="1290" master="" otherUserPermission="visible"/>
  <rangeList sheetStid="1291" master="" otherUserPermission="visible"/>
  <rangeList sheetStid="1292" master="" otherUserPermission="visible"/>
  <rangeList sheetStid="1293" master="" otherUserPermission="visible"/>
  <rangeList sheetStid="1294" master="" otherUserPermission="visible"/>
  <rangeList sheetStid="1295" master="" otherUserPermission="visible"/>
  <rangeList sheetStid="1296" master="" otherUserPermission="visible"/>
  <rangeList sheetStid="1297" master="" otherUserPermission="visible"/>
  <rangeList sheetStid="1298" master="" otherUserPermission="visible"/>
  <rangeList sheetStid="1299" master="" otherUserPermission="visible"/>
  <rangeList sheetStid="1300" master="" otherUserPermission="visible"/>
  <rangeList sheetStid="1301" master="" otherUserPermission="visible"/>
  <rangeList sheetStid="1302" master="" otherUserPermission="visible"/>
  <rangeList sheetStid="1303" master="" otherUserPermission="visible"/>
  <rangeList sheetStid="1304" master="" otherUserPermission="visible"/>
  <rangeList sheetStid="1305" master="" otherUserPermission="visible"/>
  <rangeList sheetStid="1306" master="" otherUserPermission="visible"/>
  <rangeList sheetStid="1307" master="" otherUserPermission="visible"/>
  <rangeList sheetStid="1308" master="" otherUserPermission="visible"/>
  <rangeList sheetStid="1309" master="" otherUserPermission="visible"/>
  <rangeList sheetStid="1310" master="" otherUserPermission="visible"/>
  <rangeList sheetStid="1311" master="" otherUserPermission="visible"/>
  <rangeList sheetStid="1312" master="" otherUserPermission="visible"/>
  <rangeList sheetStid="1313" master="" otherUserPermission="visible"/>
  <rangeList sheetStid="1314" master="" otherUserPermission="visible"/>
  <rangeList sheetStid="1315" master="" otherUserPermission="visible"/>
  <rangeList sheetStid="1316" master="" otherUserPermission="visible"/>
  <rangeList sheetStid="1317" master="" otherUserPermission="visible"/>
  <rangeList sheetStid="1318" master="" otherUserPermission="visible"/>
  <rangeList sheetStid="1319" master="" otherUserPermission="visible"/>
  <rangeList sheetStid="1320" master="" otherUserPermission="visible"/>
  <rangeList sheetStid="1321" master="" otherUserPermission="visible"/>
  <rangeList sheetStid="1322" master="" otherUserPermission="visible"/>
  <rangeList sheetStid="1323" master="" otherUserPermission="visible"/>
  <rangeList sheetStid="1324" master="" otherUserPermission="visible"/>
  <rangeList sheetStid="1325" master="" otherUserPermission="visible"/>
  <rangeList sheetStid="1326" master="" otherUserPermission="visible"/>
  <rangeList sheetStid="1327" master="" otherUserPermission="visible"/>
  <rangeList sheetStid="1328" master="" otherUserPermission="visible"/>
  <rangeList sheetStid="1329" master="" otherUserPermission="visible"/>
  <rangeList sheetStid="1330" master="" otherUserPermission="visible"/>
  <rangeList sheetStid="1331" master="" otherUserPermission="visible"/>
  <rangeList sheetStid="1332" master="" otherUserPermission="visible"/>
  <rangeList sheetStid="1333" master="" otherUserPermission="visible"/>
  <rangeList sheetStid="1334" master="" otherUserPermission="visible"/>
  <rangeList sheetStid="1335" master="" otherUserPermission="visible"/>
  <rangeList sheetStid="1336" master="" otherUserPermission="visible"/>
  <rangeList sheetStid="1337" master="" otherUserPermission="visible"/>
  <rangeList sheetStid="1338" master="" otherUserPermission="visible"/>
  <rangeList sheetStid="1339" master="" otherUserPermission="visible"/>
  <rangeList sheetStid="1340" master="" otherUserPermission="visible"/>
  <rangeList sheetStid="1341" master="" otherUserPermission="visible"/>
  <rangeList sheetStid="1342" master="" otherUserPermission="visible"/>
  <rangeList sheetStid="1343" master="" otherUserPermission="visible"/>
  <rangeList sheetStid="1344" master="" otherUserPermission="visible"/>
  <rangeList sheetStid="1345" master="" otherUserPermission="visible"/>
  <rangeList sheetStid="1346" master="" otherUserPermission="visible"/>
  <rangeList sheetStid="1347" master="" otherUserPermission="visible"/>
  <rangeList sheetStid="1348" master="" otherUserPermission="visible"/>
  <rangeList sheetStid="1349" master="" otherUserPermission="visible"/>
  <rangeList sheetStid="1350" master="" otherUserPermission="visible"/>
  <rangeList sheetStid="1351" master="" otherUserPermission="visible"/>
  <rangeList sheetStid="1352" master="" otherUserPermission="visible"/>
  <rangeList sheetStid="1353" master="" otherUserPermission="visible"/>
  <rangeList sheetStid="1354" master="" otherUserPermission="visible"/>
  <rangeList sheetStid="1355" master="" otherUserPermission="visible"/>
  <rangeList sheetStid="1356" master="" otherUserPermission="visible"/>
  <rangeList sheetStid="1357" master="" otherUserPermission="visible"/>
  <rangeList sheetStid="1358" master="" otherUserPermission="visible"/>
  <rangeList sheetStid="1359" master="" otherUserPermission="visible"/>
  <rangeList sheetStid="1360" master="" otherUserPermission="visible"/>
  <rangeList sheetStid="1361" master="" otherUserPermission="visible"/>
  <rangeList sheetStid="1362" master="" otherUserPermission="visible"/>
  <rangeList sheetStid="1363" master="" otherUserPermission="visible"/>
  <rangeList sheetStid="1364" master="" otherUserPermission="visible"/>
  <rangeList sheetStid="1365" master="" otherUserPermission="visible"/>
  <rangeList sheetStid="1366" master="" otherUserPermission="visible"/>
  <rangeList sheetStid="1367" master="" otherUserPermission="visible"/>
  <rangeList sheetStid="1368" master="" otherUserPermission="visible"/>
  <rangeList sheetStid="1369" master="" otherUserPermission="visible"/>
  <rangeList sheetStid="1370" master="" otherUserPermission="visible"/>
  <rangeList sheetStid="1371" master="" otherUserPermission="visible"/>
  <rangeList sheetStid="1372" master="" otherUserPermission="visible"/>
  <rangeList sheetStid="1373" master="" otherUserPermission="visible"/>
  <rangeList sheetStid="1374" master="" otherUserPermission="visible"/>
  <rangeList sheetStid="1375" master="" otherUserPermission="visible"/>
  <rangeList sheetStid="1376" master="" otherUserPermission="visible"/>
  <rangeList sheetStid="1377" master="" otherUserPermission="visible"/>
  <rangeList sheetStid="1378" master="" otherUserPermission="visible"/>
  <rangeList sheetStid="1379" master="" otherUserPermission="visible"/>
  <rangeList sheetStid="1380" master="" otherUserPermission="visible"/>
  <rangeList sheetStid="1381" master="" otherUserPermission="visible"/>
  <rangeList sheetStid="1382" master="" otherUserPermission="visible"/>
  <rangeList sheetStid="1383" master="" otherUserPermission="visible"/>
  <rangeList sheetStid="1384" master="" otherUserPermission="visible"/>
  <rangeList sheetStid="1385" master="" otherUserPermission="visible"/>
  <rangeList sheetStid="1386" master="" otherUserPermission="visible"/>
  <rangeList sheetStid="1387" master="" otherUserPermission="visible"/>
  <rangeList sheetStid="1388" master="" otherUserPermission="visible"/>
  <rangeList sheetStid="1389" master="" otherUserPermission="visible"/>
  <rangeList sheetStid="1390" master="" otherUserPermission="visible"/>
  <rangeList sheetStid="1391" master="" otherUserPermission="visible"/>
  <rangeList sheetStid="1392" master="" otherUserPermission="visible"/>
  <rangeList sheetStid="1393" master="" otherUserPermission="visible"/>
  <rangeList sheetStid="1394" master="" otherUserPermission="visible"/>
  <rangeList sheetStid="1395" master="" otherUserPermission="visible"/>
  <rangeList sheetStid="1396" master="" otherUserPermission="visible"/>
  <rangeList sheetStid="1397" master="" otherUserPermission="visible"/>
  <rangeList sheetStid="1398" master="" otherUserPermission="visible"/>
  <rangeList sheetStid="1399" master="" otherUserPermission="visible"/>
  <rangeList sheetStid="1400" master="" otherUserPermission="visible"/>
  <rangeList sheetStid="1401" master="" otherUserPermission="visible"/>
  <rangeList sheetStid="1402" master="" otherUserPermission="visible"/>
  <rangeList sheetStid="1403" master="" otherUserPermission="visible"/>
  <rangeList sheetStid="1404" master="" otherUserPermission="visible"/>
  <rangeList sheetStid="1405" master="" otherUserPermission="visible"/>
  <rangeList sheetStid="1406" master="" otherUserPermission="visible"/>
  <rangeList sheetStid="1407" master="" otherUserPermission="visible"/>
  <rangeList sheetStid="1408" master="" otherUserPermission="visible"/>
  <rangeList sheetStid="1409" master="" otherUserPermission="visible"/>
  <rangeList sheetStid="1410" master="" otherUserPermission="visible"/>
  <rangeList sheetStid="1411" master="" otherUserPermission="visible"/>
  <rangeList sheetStid="1412" master="" otherUserPermission="visible"/>
  <rangeList sheetStid="1413" master="" otherUserPermission="visible"/>
  <rangeList sheetStid="1414" master="" otherUserPermission="visible"/>
  <rangeList sheetStid="1415" master="" otherUserPermission="visible"/>
  <rangeList sheetStid="1416" master="" otherUserPermission="visible"/>
  <rangeList sheetStid="1417" master="" otherUserPermission="visible"/>
  <rangeList sheetStid="1418" master="" otherUserPermission="visible"/>
  <rangeList sheetStid="1419" master="" otherUserPermission="visible"/>
  <rangeList sheetStid="1420" master="" otherUserPermission="visible"/>
  <rangeList sheetStid="1421" master="" otherUserPermission="visible"/>
  <rangeList sheetStid="1422" master="" otherUserPermission="visible"/>
  <rangeList sheetStid="1423" master="" otherUserPermission="visible"/>
  <rangeList sheetStid="1424" master="" otherUserPermission="visible"/>
  <rangeList sheetStid="1425" master="" otherUserPermission="visible"/>
  <rangeList sheetStid="1426" master="" otherUserPermission="visible"/>
  <rangeList sheetStid="1427" master="" otherUserPermission="visible"/>
  <rangeList sheetStid="1428" master="" otherUserPermission="visible"/>
  <rangeList sheetStid="1429" master="" otherUserPermission="visible"/>
  <rangeList sheetStid="1430" master="" otherUserPermission="visible"/>
  <rangeList sheetStid="1431" master="" otherUserPermission="visible"/>
  <rangeList sheetStid="1432" master="" otherUserPermission="visible"/>
  <rangeList sheetStid="1433" master="" otherUserPermission="visible"/>
  <rangeList sheetStid="1434" master="" otherUserPermission="visible"/>
  <rangeList sheetStid="1435" master="" otherUserPermission="visible"/>
  <rangeList sheetStid="1436" master="" otherUserPermission="visible"/>
  <rangeList sheetStid="1437" master="" otherUserPermission="visible"/>
  <rangeList sheetStid="1438" master="" otherUserPermission="visible"/>
  <rangeList sheetStid="1439" master="" otherUserPermission="visible"/>
  <rangeList sheetStid="1440" master="" otherUserPermission="visible"/>
  <rangeList sheetStid="1441" master="" otherUserPermission="visible"/>
  <rangeList sheetStid="1442" master="" otherUserPermission="visible"/>
  <rangeList sheetStid="1443" master="" otherUserPermission="visible"/>
  <rangeList sheetStid="1444" master="" otherUserPermission="visible"/>
  <rangeList sheetStid="1445" master="" otherUserPermission="visible"/>
  <rangeList sheetStid="1446" master="" otherUserPermission="visible"/>
  <rangeList sheetStid="1447" master="" otherUserPermission="visible"/>
  <rangeList sheetStid="1448" master="" otherUserPermission="visible"/>
  <rangeList sheetStid="1449" master="" otherUserPermission="visible"/>
  <rangeList sheetStid="1450" master="" otherUserPermission="visible"/>
  <rangeList sheetStid="1451" master="" otherUserPermission="visible"/>
  <rangeList sheetStid="1452" master="" otherUserPermission="visible"/>
  <rangeList sheetStid="1453" master="" otherUserPermission="visible"/>
  <rangeList sheetStid="1454" master="" otherUserPermission="visible"/>
  <rangeList sheetStid="1455" master="" otherUserPermission="visible"/>
  <rangeList sheetStid="1456" master="" otherUserPermission="visible"/>
  <rangeList sheetStid="1457" master="" otherUserPermission="visible"/>
  <rangeList sheetStid="1458" master="" otherUserPermission="visible"/>
  <rangeList sheetStid="1459" master="" otherUserPermission="visible"/>
  <rangeList sheetStid="1460" master="" otherUserPermission="visible"/>
  <rangeList sheetStid="1461" master="" otherUserPermission="visible"/>
  <rangeList sheetStid="1462" master="" otherUserPermission="visible"/>
  <rangeList sheetStid="1463" master="" otherUserPermission="visible"/>
  <rangeList sheetStid="1464" master="" otherUserPermission="visible"/>
  <rangeList sheetStid="1465" master="" otherUserPermission="visible"/>
  <rangeList sheetStid="1466" master="" otherUserPermission="visible"/>
  <rangeList sheetStid="1467" master="" otherUserPermission="visible"/>
  <rangeList sheetStid="1468" master="" otherUserPermission="visible"/>
  <rangeList sheetStid="1469" master="" otherUserPermission="visible"/>
  <rangeList sheetStid="1470" master="" otherUserPermission="visible"/>
  <rangeList sheetStid="1471" master="" otherUserPermission="visible"/>
  <rangeList sheetStid="1472" master="" otherUserPermission="visible"/>
  <rangeList sheetStid="1473" master="" otherUserPermission="visible"/>
  <rangeList sheetStid="1474" master="" otherUserPermission="visible"/>
  <rangeList sheetStid="1475" master="" otherUserPermission="visible"/>
  <rangeList sheetStid="1476" master="" otherUserPermission="visible"/>
  <rangeList sheetStid="1477" master="" otherUserPermission="visible"/>
  <rangeList sheetStid="1478" master="" otherUserPermission="visible"/>
  <rangeList sheetStid="1479" master="" otherUserPermission="visible"/>
  <rangeList sheetStid="1480" master="" otherUserPermission="visible"/>
  <rangeList sheetStid="1481" master="" otherUserPermission="visible"/>
  <rangeList sheetStid="1482" master="" otherUserPermission="visible"/>
  <rangeList sheetStid="1483" master="" otherUserPermission="visible"/>
  <rangeList sheetStid="1484" master="" otherUserPermission="visible"/>
  <rangeList sheetStid="1485" master="" otherUserPermission="visible"/>
  <rangeList sheetStid="1486" master="" otherUserPermission="visible"/>
  <rangeList sheetStid="1487" master="" otherUserPermission="visible"/>
  <rangeList sheetStid="1488" master="" otherUserPermission="visible"/>
  <rangeList sheetStid="1489" master="" otherUserPermission="visible"/>
  <rangeList sheetStid="1490" master="" otherUserPermission="visible"/>
  <rangeList sheetStid="1491" master="" otherUserPermission="visible"/>
  <rangeList sheetStid="1492" master="" otherUserPermission="visible"/>
  <rangeList sheetStid="1493" master="" otherUserPermission="visible"/>
  <rangeList sheetStid="1494" master="" otherUserPermission="visible"/>
  <rangeList sheetStid="1495" master="" otherUserPermission="visible"/>
  <rangeList sheetStid="1496" master="" otherUserPermission="visible"/>
  <rangeList sheetStid="1497" master="" otherUserPermission="visible"/>
  <rangeList sheetStid="1498" master="" otherUserPermission="visible"/>
  <rangeList sheetStid="1499" master="" otherUserPermission="visible"/>
  <rangeList sheetStid="1500" master="" otherUserPermission="visible"/>
  <rangeList sheetStid="1501" master="" otherUserPermission="visible"/>
  <rangeList sheetStid="1502" master="" otherUserPermission="visible"/>
  <rangeList sheetStid="1503" master="" otherUserPermission="visible"/>
  <rangeList sheetStid="1504" master="" otherUserPermission="visible"/>
  <rangeList sheetStid="1505" master="" otherUserPermission="visible"/>
  <rangeList sheetStid="1506" master="" otherUserPermission="visible"/>
  <rangeList sheetStid="1507" master="" otherUserPermission="visible"/>
  <rangeList sheetStid="1508" master="" otherUserPermission="visible"/>
  <rangeList sheetStid="1509" master="" otherUserPermission="visible"/>
  <rangeList sheetStid="1510" master="" otherUserPermission="visible"/>
  <rangeList sheetStid="1511" master="" otherUserPermission="visible"/>
  <rangeList sheetStid="1512" master="" otherUserPermission="visible"/>
  <rangeList sheetStid="1513" master="" otherUserPermission="visible"/>
  <rangeList sheetStid="1514" master="" otherUserPermission="visible"/>
  <rangeList sheetStid="1515" master="" otherUserPermission="visible"/>
  <rangeList sheetStid="1516" master="" otherUserPermission="visible"/>
  <rangeList sheetStid="1517" master="" otherUserPermission="visible"/>
  <rangeList sheetStid="1518" master="" otherUserPermission="visible"/>
  <rangeList sheetStid="1519" master="" otherUserPermission="visible"/>
  <rangeList sheetStid="1520" master="" otherUserPermission="visible"/>
  <rangeList sheetStid="1521" master="" otherUserPermission="visible"/>
  <rangeList sheetStid="1522" master="" otherUserPermission="visible"/>
  <rangeList sheetStid="1523" master="" otherUserPermission="visible"/>
  <rangeList sheetStid="1524" master="" otherUserPermission="visible"/>
  <rangeList sheetStid="1525" master="" otherUserPermission="visible"/>
  <rangeList sheetStid="1526" master="" otherUserPermission="visible"/>
  <rangeList sheetStid="1527" master="" otherUserPermission="visible"/>
  <rangeList sheetStid="1528" master="" otherUserPermission="visible"/>
  <rangeList sheetStid="1529" master="" otherUserPermission="visible"/>
  <rangeList sheetStid="1530" master="" otherUserPermission="visible"/>
  <rangeList sheetStid="1531" master="" otherUserPermission="visible"/>
  <rangeList sheetStid="1532" master="" otherUserPermission="visible"/>
  <rangeList sheetStid="1533" master="" otherUserPermission="visible"/>
  <rangeList sheetStid="1534" master="" otherUserPermission="visible"/>
  <rangeList sheetStid="1535" master="" otherUserPermission="visible"/>
  <rangeList sheetStid="1536" master="" otherUserPermission="visible"/>
  <rangeList sheetStid="1537" master="" otherUserPermission="visible"/>
  <rangeList sheetStid="1538" master="" otherUserPermission="visible"/>
  <rangeList sheetStid="1539" master="" otherUserPermission="visible"/>
  <rangeList sheetStid="1540" master="" otherUserPermission="visible"/>
  <rangeList sheetStid="1541" master="" otherUserPermission="visible"/>
  <rangeList sheetStid="1542" master="" otherUserPermission="visible"/>
  <rangeList sheetStid="1543" master="" otherUserPermission="visible"/>
  <rangeList sheetStid="1544" master="" otherUserPermission="visible"/>
  <rangeList sheetStid="1545" master="" otherUserPermission="visible"/>
  <rangeList sheetStid="1546" master="" otherUserPermission="visible"/>
  <rangeList sheetStid="1547" master="" otherUserPermission="visible"/>
  <rangeList sheetStid="1548" master="" otherUserPermission="visible"/>
  <rangeList sheetStid="1549" master="" otherUserPermission="visible"/>
  <rangeList sheetStid="1550" master="" otherUserPermission="visible"/>
  <rangeList sheetStid="1551" master="" otherUserPermission="visible"/>
  <rangeList sheetStid="1552" master="" otherUserPermission="visible"/>
  <rangeList sheetStid="1553" master="" otherUserPermission="visible"/>
  <rangeList sheetStid="1554" master="" otherUserPermission="visible"/>
  <rangeList sheetStid="1555" master="" otherUserPermission="visible"/>
  <rangeList sheetStid="1556" master="" otherUserPermission="visible"/>
  <rangeList sheetStid="1557" master="" otherUserPermission="visible"/>
  <rangeList sheetStid="1558" master="" otherUserPermission="visible"/>
  <rangeList sheetStid="1559" master="" otherUserPermission="visible"/>
  <rangeList sheetStid="1560" master="" otherUserPermission="visible"/>
  <rangeList sheetStid="1561" master="" otherUserPermission="visible"/>
  <rangeList sheetStid="1562" master="" otherUserPermission="visible"/>
  <rangeList sheetStid="1563" master="" otherUserPermission="visible"/>
  <rangeList sheetStid="1564" master="" otherUserPermission="visible"/>
  <rangeList sheetStid="1565" master="" otherUserPermission="visible"/>
  <rangeList sheetStid="1566" master="" otherUserPermission="visible"/>
  <rangeList sheetStid="1567" master="" otherUserPermission="visible"/>
  <rangeList sheetStid="1568" master="" otherUserPermission="visible"/>
  <rangeList sheetStid="1569" master="" otherUserPermission="visible"/>
  <rangeList sheetStid="1570" master="" otherUserPermission="visible"/>
  <rangeList sheetStid="1571" master="" otherUserPermission="visible"/>
  <rangeList sheetStid="1572" master="" otherUserPermission="visible"/>
  <rangeList sheetStid="1573" master="" otherUserPermission="visible"/>
  <rangeList sheetStid="1574" master="" otherUserPermission="visible"/>
  <rangeList sheetStid="1575" master="" otherUserPermission="visible"/>
  <rangeList sheetStid="1576" master="" otherUserPermission="visible"/>
  <rangeList sheetStid="1577" master="" otherUserPermission="visible"/>
  <rangeList sheetStid="1578" master="" otherUserPermission="visible"/>
  <rangeList sheetStid="1579" master="" otherUserPermission="visible"/>
  <rangeList sheetStid="1580" master="" otherUserPermission="visible"/>
  <rangeList sheetStid="1581" master="" otherUserPermission="visible"/>
  <rangeList sheetStid="1582" master="" otherUserPermission="visible"/>
  <rangeList sheetStid="1583" master="" otherUserPermission="visible"/>
  <rangeList sheetStid="1584" master="" otherUserPermission="visible"/>
  <rangeList sheetStid="1585" master="" otherUserPermission="visible"/>
  <rangeList sheetStid="1586" master="" otherUserPermission="visible"/>
  <rangeList sheetStid="1587" master="" otherUserPermission="visible"/>
  <rangeList sheetStid="1588" master="" otherUserPermission="visible"/>
  <rangeList sheetStid="1589" master="" otherUserPermission="visible"/>
  <rangeList sheetStid="1590" master="" otherUserPermission="visible"/>
  <rangeList sheetStid="1591" master="" otherUserPermission="visible"/>
  <rangeList sheetStid="1592" master="" otherUserPermission="visible"/>
  <rangeList sheetStid="1593" master="" otherUserPermission="visible"/>
  <rangeList sheetStid="1594" master="" otherUserPermission="visible"/>
  <rangeList sheetStid="1595" master="" otherUserPermission="visible"/>
  <rangeList sheetStid="1596" master="" otherUserPermission="visible"/>
  <rangeList sheetStid="1597" master="" otherUserPermission="visible"/>
  <rangeList sheetStid="1598" master="" otherUserPermission="visible"/>
  <rangeList sheetStid="1599" master="" otherUserPermission="visible"/>
  <rangeList sheetStid="1600" master="" otherUserPermission="visible"/>
  <rangeList sheetStid="1601" master="" otherUserPermission="visible"/>
  <rangeList sheetStid="1602" master="" otherUserPermission="visible"/>
  <rangeList sheetStid="1603" master="" otherUserPermission="visible"/>
  <rangeList sheetStid="1604" master="" otherUserPermission="visible"/>
  <rangeList sheetStid="1605" master="" otherUserPermission="visible"/>
  <rangeList sheetStid="1606" master="" otherUserPermission="visible"/>
  <rangeList sheetStid="1607" master="" otherUserPermission="visible"/>
  <rangeList sheetStid="1608" master="" otherUserPermission="visible"/>
  <rangeList sheetStid="1609" master="" otherUserPermission="visible"/>
  <rangeList sheetStid="1610" master="" otherUserPermission="visible"/>
  <rangeList sheetStid="1611" master="" otherUserPermission="visible"/>
  <rangeList sheetStid="1612" master="" otherUserPermission="visible"/>
  <rangeList sheetStid="1613" master="" otherUserPermission="visible"/>
  <rangeList sheetStid="1614" master="" otherUserPermission="visible"/>
  <rangeList sheetStid="1615" master="" otherUserPermission="visible"/>
  <rangeList sheetStid="1616" master="" otherUserPermission="visible"/>
  <rangeList sheetStid="1617" master="" otherUserPermission="visible"/>
  <rangeList sheetStid="1618" master="" otherUserPermission="visible"/>
  <rangeList sheetStid="1619" master="" otherUserPermission="visible"/>
  <rangeList sheetStid="1620" master="" otherUserPermission="visible"/>
  <rangeList sheetStid="1621" master="" otherUserPermission="visible"/>
  <rangeList sheetStid="1622" master="" otherUserPermission="visible"/>
  <rangeList sheetStid="1623" master="" otherUserPermission="visible"/>
  <rangeList sheetStid="1624" master="" otherUserPermission="visible"/>
  <rangeList sheetStid="1625" master="" otherUserPermission="visible"/>
  <rangeList sheetStid="1626" master="" otherUserPermission="visible"/>
  <rangeList sheetStid="1627" master="" otherUserPermission="visible"/>
  <rangeList sheetStid="1628" master="" otherUserPermission="visible"/>
  <rangeList sheetStid="1629" master="" otherUserPermission="visible"/>
  <rangeList sheetStid="1630" master="" otherUserPermission="visible"/>
  <rangeList sheetStid="1631" master="" otherUserPermission="visible"/>
  <rangeList sheetStid="1632" master="" otherUserPermission="visible"/>
  <rangeList sheetStid="1633" master="" otherUserPermission="visible"/>
  <rangeList sheetStid="1634" master="" otherUserPermission="visible"/>
  <rangeList sheetStid="1635" master="" otherUserPermission="visible"/>
  <rangeList sheetStid="1636" master="" otherUserPermission="visible"/>
  <rangeList sheetStid="1637" master="" otherUserPermission="visible"/>
  <rangeList sheetStid="1638" master="" otherUserPermission="visible"/>
  <rangeList sheetStid="1639" master="" otherUserPermission="visible"/>
  <rangeList sheetStid="1640" master="" otherUserPermission="visible"/>
  <rangeList sheetStid="1641" master="" otherUserPermission="visible"/>
  <rangeList sheetStid="1642" master="" otherUserPermission="visible"/>
  <rangeList sheetStid="1643" master="" otherUserPermission="visible"/>
  <rangeList sheetStid="1644" master="" otherUserPermission="visible"/>
  <rangeList sheetStid="1645" master="" otherUserPermission="visible"/>
  <rangeList sheetStid="1646" master="" otherUserPermission="visible"/>
  <rangeList sheetStid="1647" master="" otherUserPermission="visible"/>
  <rangeList sheetStid="1648" master="" otherUserPermission="visible"/>
  <rangeList sheetStid="1649" master="" otherUserPermission="visible"/>
  <rangeList sheetStid="1650" master="" otherUserPermission="visible"/>
  <rangeList sheetStid="1651" master="" otherUserPermission="visible"/>
  <rangeList sheetStid="1652" master="" otherUserPermission="visible"/>
  <rangeList sheetStid="1653" master="" otherUserPermission="visible"/>
  <rangeList sheetStid="1654" master="" otherUserPermission="visible"/>
  <rangeList sheetStid="1655" master="" otherUserPermission="visible"/>
  <rangeList sheetStid="1656" master="" otherUserPermission="visible"/>
  <rangeList sheetStid="1657" master="" otherUserPermission="visible"/>
  <rangeList sheetStid="1658" master="" otherUserPermission="visible"/>
  <rangeList sheetStid="1659" master="" otherUserPermission="visible"/>
  <rangeList sheetStid="1660" master="" otherUserPermission="visible"/>
  <rangeList sheetStid="1661" master="" otherUserPermission="visible"/>
  <rangeList sheetStid="1662" master="" otherUserPermission="visible"/>
  <rangeList sheetStid="1663" master="" otherUserPermission="visible"/>
  <rangeList sheetStid="1664" master="" otherUserPermission="visible"/>
  <rangeList sheetStid="1665" master="" otherUserPermission="visible"/>
  <rangeList sheetStid="1666" master="" otherUserPermission="visible"/>
  <rangeList sheetStid="1667" master="" otherUserPermission="visible"/>
  <rangeList sheetStid="1668" master="" otherUserPermission="visible"/>
  <rangeList sheetStid="1669" master="" otherUserPermission="visible"/>
  <rangeList sheetStid="1670" master="" otherUserPermission="visible"/>
  <rangeList sheetStid="1671" master="" otherUserPermission="visible"/>
  <rangeList sheetStid="1672" master="" otherUserPermission="visible"/>
  <rangeList sheetStid="1673" master="" otherUserPermission="visible"/>
  <rangeList sheetStid="1674" master="" otherUserPermission="visible"/>
  <rangeList sheetStid="1675" master="" otherUserPermission="visible"/>
  <rangeList sheetStid="1676" master="" otherUserPermission="visible"/>
  <rangeList sheetStid="1677" master="" otherUserPermission="visible"/>
  <rangeList sheetStid="1678" master="" otherUserPermission="visible"/>
  <rangeList sheetStid="1679" master="" otherUserPermission="visible"/>
  <rangeList sheetStid="1680" master="" otherUserPermission="visible"/>
  <rangeList sheetStid="1681" master="" otherUserPermission="visible"/>
  <rangeList sheetStid="1682" master="" otherUserPermission="visible"/>
  <rangeList sheetStid="1683" master="" otherUserPermission="visible"/>
  <rangeList sheetStid="1684" master="" otherUserPermission="visible"/>
  <rangeList sheetStid="1685" master="" otherUserPermission="visible"/>
  <rangeList sheetStid="1686" master="" otherUserPermission="visible"/>
  <rangeList sheetStid="1687" master="" otherUserPermission="visible"/>
  <rangeList sheetStid="1688" master="" otherUserPermission="visible"/>
  <rangeList sheetStid="1689" master="" otherUserPermission="visible"/>
  <rangeList sheetStid="1690" master="" otherUserPermission="visible"/>
  <rangeList sheetStid="1691" master="" otherUserPermission="visible"/>
  <rangeList sheetStid="1692" master="" otherUserPermission="visible"/>
  <rangeList sheetStid="1693" master="" otherUserPermission="visible"/>
  <rangeList sheetStid="1694" master="" otherUserPermission="visible"/>
  <rangeList sheetStid="1695" master="" otherUserPermission="visible"/>
  <rangeList sheetStid="1696" master="" otherUserPermission="visible"/>
  <rangeList sheetStid="1697" master="" otherUserPermission="visible"/>
  <rangeList sheetStid="1698" master="" otherUserPermission="visible"/>
  <rangeList sheetStid="1699" master="" otherUserPermission="visible"/>
  <rangeList sheetStid="1700" master="" otherUserPermission="visible"/>
  <rangeList sheetStid="1701" master="" otherUserPermission="visible"/>
  <rangeList sheetStid="1702" master="" otherUserPermission="visible"/>
  <rangeList sheetStid="1703" master="" otherUserPermission="visible"/>
  <rangeList sheetStid="1704" master="" otherUserPermission="visible"/>
  <rangeList sheetStid="1705" master="" otherUserPermission="visible"/>
  <rangeList sheetStid="1706" master="" otherUserPermission="visible"/>
  <rangeList sheetStid="1707" master="" otherUserPermission="visible"/>
  <rangeList sheetStid="1708" master="" otherUserPermission="visible"/>
  <rangeList sheetStid="1709" master="" otherUserPermission="visible"/>
  <rangeList sheetStid="1710" master="" otherUserPermission="visible"/>
  <rangeList sheetStid="1711" master="" otherUserPermission="visible"/>
  <rangeList sheetStid="1712" master="" otherUserPermission="visible"/>
  <rangeList sheetStid="1713" master="" otherUserPermission="visible"/>
  <rangeList sheetStid="1714" master="" otherUserPermission="visible"/>
  <rangeList sheetStid="1715" master="" otherUserPermission="visible"/>
  <rangeList sheetStid="1716" master="" otherUserPermission="visible"/>
  <rangeList sheetStid="1717" master="" otherUserPermission="visible"/>
  <rangeList sheetStid="1718" master="" otherUserPermission="visible"/>
  <rangeList sheetStid="1719" master="" otherUserPermission="visible"/>
  <rangeList sheetStid="1720" master="" otherUserPermission="visible"/>
  <rangeList sheetStid="1721" master="" otherUserPermission="visible"/>
  <rangeList sheetStid="1722" master="" otherUserPermission="visible"/>
  <rangeList sheetStid="1723" master="" otherUserPermission="visible"/>
  <rangeList sheetStid="1724" master="" otherUserPermission="visible"/>
  <rangeList sheetStid="1725" master="" otherUserPermission="visible"/>
  <rangeList sheetStid="1726" master="" otherUserPermission="visible"/>
  <rangeList sheetStid="1727" master="" otherUserPermission="visible"/>
  <rangeList sheetStid="1728" master="" otherUserPermission="visible"/>
  <rangeList sheetStid="1729" master="" otherUserPermission="visible"/>
  <rangeList sheetStid="1730" master="" otherUserPermission="visible"/>
  <rangeList sheetStid="1731" master="" otherUserPermission="visible"/>
  <rangeList sheetStid="1732" master="" otherUserPermission="visible"/>
  <rangeList sheetStid="1733" master="" otherUserPermission="visible"/>
  <rangeList sheetStid="1734" master="" otherUserPermission="visible"/>
  <rangeList sheetStid="1735" master="" otherUserPermission="visible"/>
  <rangeList sheetStid="1736" master="" otherUserPermission="visible"/>
  <rangeList sheetStid="1737" master="" otherUserPermission="visible"/>
  <rangeList sheetStid="1738" master="" otherUserPermission="visible"/>
  <rangeList sheetStid="1739" master="" otherUserPermission="visible"/>
  <rangeList sheetStid="1740" master="" otherUserPermission="visible"/>
  <rangeList sheetStid="1741" master="" otherUserPermission="visible"/>
  <rangeList sheetStid="1742" master="" otherUserPermission="visible"/>
  <rangeList sheetStid="1743" master="" otherUserPermission="visible"/>
  <rangeList sheetStid="1744" master="" otherUserPermission="visible"/>
  <rangeList sheetStid="1745" master="" otherUserPermission="visible"/>
  <rangeList sheetStid="1746" master="" otherUserPermission="visible"/>
  <rangeList sheetStid="1747" master="" otherUserPermission="visible"/>
  <rangeList sheetStid="1748" master="" otherUserPermission="visible"/>
  <rangeList sheetStid="1749" master="" otherUserPermission="visible"/>
  <rangeList sheetStid="1750" master="" otherUserPermission="visible"/>
  <rangeList sheetStid="1751" master="" otherUserPermission="visible"/>
  <rangeList sheetStid="1752" master="" otherUserPermission="visible"/>
  <rangeList sheetStid="1753" master="" otherUserPermission="visible"/>
  <rangeList sheetStid="1754" master="" otherUserPermission="visible"/>
  <rangeList sheetStid="1755" master="" otherUserPermission="visible"/>
  <rangeList sheetStid="1756" master="" otherUserPermission="visible"/>
  <rangeList sheetStid="1757" master="" otherUserPermission="visible"/>
  <rangeList sheetStid="1758" master="" otherUserPermission="visible"/>
  <rangeList sheetStid="1759" master="" otherUserPermission="visible"/>
  <rangeList sheetStid="1760" master="" otherUserPermission="visible"/>
  <rangeList sheetStid="1761" master="" otherUserPermission="visible"/>
  <rangeList sheetStid="1762" master="" otherUserPermission="visible"/>
  <rangeList sheetStid="1763" master="" otherUserPermission="visible"/>
  <rangeList sheetStid="1764" master="" otherUserPermission="visible"/>
  <rangeList sheetStid="1765" master="" otherUserPermission="visible"/>
  <rangeList sheetStid="1766" master="" otherUserPermission="visible"/>
  <rangeList sheetStid="1767" master="" otherUserPermission="visible"/>
  <rangeList sheetStid="1768" master="" otherUserPermission="visible"/>
  <rangeList sheetStid="1769" master="" otherUserPermission="visible"/>
  <rangeList sheetStid="1770" master="" otherUserPermission="visible"/>
  <rangeList sheetStid="1771" master="" otherUserPermission="visible"/>
  <rangeList sheetStid="1772" master="" otherUserPermission="visible"/>
  <rangeList sheetStid="1773" master="" otherUserPermission="visible"/>
  <rangeList sheetStid="1774" master="" otherUserPermission="visible"/>
  <rangeList sheetStid="1775" master="" otherUserPermission="visible"/>
  <rangeList sheetStid="1776" master="" otherUserPermission="visible"/>
  <rangeList sheetStid="1777" master="" otherUserPermission="visible"/>
  <rangeList sheetStid="1778" master="" otherUserPermission="visible"/>
  <rangeList sheetStid="1779" master="" otherUserPermission="visible"/>
  <rangeList sheetStid="1780" master="" otherUserPermission="visible"/>
  <rangeList sheetStid="1781" master="" otherUserPermission="visible"/>
  <rangeList sheetStid="1782" master="" otherUserPermission="visible"/>
  <rangeList sheetStid="1783" master="" otherUserPermission="visible"/>
  <rangeList sheetStid="1784" master="" otherUserPermission="visible"/>
  <rangeList sheetStid="1785" master="" otherUserPermission="visible"/>
  <rangeList sheetStid="1786" master="" otherUserPermission="visible"/>
  <rangeList sheetStid="1787" master="" otherUserPermission="visible"/>
  <rangeList sheetStid="1788" master="" otherUserPermission="visible"/>
  <rangeList sheetStid="1789" master="" otherUserPermission="visible"/>
  <rangeList sheetStid="1790" master="" otherUserPermission="visible"/>
  <rangeList sheetStid="1791" master="" otherUserPermission="visible"/>
  <rangeList sheetStid="1792" master="" otherUserPermission="visible"/>
  <rangeList sheetStid="1793" master="" otherUserPermission="visible"/>
  <rangeList sheetStid="1794" master="" otherUserPermission="visible"/>
  <rangeList sheetStid="1795" master="" otherUserPermission="visible"/>
  <rangeList sheetStid="1796" master="" otherUserPermission="visible"/>
  <rangeList sheetStid="1797" master="" otherUserPermission="visible"/>
  <rangeList sheetStid="1798" master="" otherUserPermission="visible"/>
  <rangeList sheetStid="1799" master="" otherUserPermission="visible"/>
  <rangeList sheetStid="1800" master="" otherUserPermission="visible"/>
  <rangeList sheetStid="1801" master="" otherUserPermission="visible"/>
  <rangeList sheetStid="1802" master="" otherUserPermission="visible"/>
  <rangeList sheetStid="1803" master="" otherUserPermission="visible"/>
  <rangeList sheetStid="1804" master="" otherUserPermission="visible"/>
  <rangeList sheetStid="1805" master="" otherUserPermission="visible"/>
  <rangeList sheetStid="1806" master="" otherUserPermission="visible"/>
  <rangeList sheetStid="1807" master="" otherUserPermission="visible"/>
  <rangeList sheetStid="1808" master="" otherUserPermission="visible"/>
  <rangeList sheetStid="1809" master="" otherUserPermission="visible"/>
  <rangeList sheetStid="1810" master="" otherUserPermission="visible"/>
  <rangeList sheetStid="1811" master="" otherUserPermission="visible"/>
  <rangeList sheetStid="1812" master="" otherUserPermission="visible"/>
  <rangeList sheetStid="1813" master="" otherUserPermission="visible"/>
  <rangeList sheetStid="1814" master="" otherUserPermission="visible"/>
  <rangeList sheetStid="1815" master="" otherUserPermission="visible"/>
  <rangeList sheetStid="1816" master="" otherUserPermission="visible"/>
  <rangeList sheetStid="1817" master="" otherUserPermission="visible"/>
  <rangeList sheetStid="1818" master="" otherUserPermission="visible"/>
  <rangeList sheetStid="1819" master="" otherUserPermission="visible"/>
  <rangeList sheetStid="1820" master="" otherUserPermission="visible"/>
  <rangeList sheetStid="1821" master="" otherUserPermission="visible"/>
  <rangeList sheetStid="1822" master="" otherUserPermission="visible"/>
  <rangeList sheetStid="1823" master="" otherUserPermission="visible"/>
  <rangeList sheetStid="1824" master="" otherUserPermission="visible"/>
  <rangeList sheetStid="1825" master="" otherUserPermission="visible"/>
  <rangeList sheetStid="1826" master="" otherUserPermission="visible"/>
  <rangeList sheetStid="1827" master="" otherUserPermission="visible"/>
  <rangeList sheetStid="1828" master="" otherUserPermission="visible"/>
  <rangeList sheetStid="1829" master="" otherUserPermission="visible"/>
  <rangeList sheetStid="1830" master="" otherUserPermission="visible"/>
  <rangeList sheetStid="1831" master="" otherUserPermission="visible"/>
  <rangeList sheetStid="1832" master="" otherUserPermission="visible"/>
  <rangeList sheetStid="1833" master="" otherUserPermission="visible"/>
  <rangeList sheetStid="1834" master="" otherUserPermission="visible"/>
  <rangeList sheetStid="1835" master="" otherUserPermission="visible"/>
  <rangeList sheetStid="1836" master="" otherUserPermission="visible"/>
  <rangeList sheetStid="1837" master="" otherUserPermission="visible"/>
  <rangeList sheetStid="1838" master="" otherUserPermission="visible"/>
  <rangeList sheetStid="1839" master="" otherUserPermission="visible"/>
  <rangeList sheetStid="1840" master="" otherUserPermission="visible"/>
  <rangeList sheetStid="1841" master="" otherUserPermission="visible"/>
  <rangeList sheetStid="1842" master="" otherUserPermission="visible"/>
  <rangeList sheetStid="1843" master="" otherUserPermission="visible"/>
  <rangeList sheetStid="1844" master="" otherUserPermission="visible"/>
  <rangeList sheetStid="1845" master="" otherUserPermission="visible"/>
  <rangeList sheetStid="1846" master="" otherUserPermission="visible"/>
  <rangeList sheetStid="1847" master="" otherUserPermission="visible"/>
  <rangeList sheetStid="1848" master="" otherUserPermission="visible"/>
  <rangeList sheetStid="1849" master="" otherUserPermission="visible"/>
  <rangeList sheetStid="1850" master="" otherUserPermission="visible"/>
  <rangeList sheetStid="1851" master="" otherUserPermission="visible"/>
  <rangeList sheetStid="1852" master="" otherUserPermission="visible"/>
  <rangeList sheetStid="1853" master="" otherUserPermission="visible"/>
  <rangeList sheetStid="1854" master="" otherUserPermission="visible"/>
  <rangeList sheetStid="1855" master="" otherUserPermission="visible"/>
  <rangeList sheetStid="1856" master="" otherUserPermission="visible"/>
  <rangeList sheetStid="1857" master="" otherUserPermission="visible"/>
  <rangeList sheetStid="1858" master="" otherUserPermission="visible"/>
  <rangeList sheetStid="1859" master="" otherUserPermission="visible"/>
  <rangeList sheetStid="1860" master="" otherUserPermission="visible"/>
  <rangeList sheetStid="1861" master="" otherUserPermission="visible"/>
  <rangeList sheetStid="1862" master="" otherUserPermission="visible"/>
  <rangeList sheetStid="1863" master="" otherUserPermission="visible"/>
  <rangeList sheetStid="1864" master="" otherUserPermission="visible"/>
  <rangeList sheetStid="1865" master="" otherUserPermission="visible"/>
  <rangeList sheetStid="1866" master="" otherUserPermission="visible"/>
  <rangeList sheetStid="1867" master="" otherUserPermission="visible"/>
  <rangeList sheetStid="1868" master="" otherUserPermission="visible"/>
  <rangeList sheetStid="1869" master="" otherUserPermission="visible"/>
  <rangeList sheetStid="1870" master="" otherUserPermission="visible"/>
  <rangeList sheetStid="1871" master="" otherUserPermission="visible"/>
  <rangeList sheetStid="1872" master="" otherUserPermission="visible"/>
  <rangeList sheetStid="1873" master="" otherUserPermission="visible"/>
  <rangeList sheetStid="1874" master="" otherUserPermission="visible"/>
  <rangeList sheetStid="1875" master="" otherUserPermission="visible"/>
  <rangeList sheetStid="1876" master="" otherUserPermission="visible"/>
  <rangeList sheetStid="1877" master="" otherUserPermission="visible"/>
  <rangeList sheetStid="1878" master="" otherUserPermission="visible"/>
  <rangeList sheetStid="1879" master="" otherUserPermission="visible"/>
  <rangeList sheetStid="1880" master="" otherUserPermission="visible"/>
  <rangeList sheetStid="1881" master="" otherUserPermission="visible"/>
  <rangeList sheetStid="1882" master="" otherUserPermission="visible"/>
  <rangeList sheetStid="1883" master="" otherUserPermission="visible"/>
  <rangeList sheetStid="1884" master="" otherUserPermission="visible"/>
  <rangeList sheetStid="1885" master="" otherUserPermission="visible"/>
  <rangeList sheetStid="1886" master="" otherUserPermission="visible"/>
  <rangeList sheetStid="1887" master="" otherUserPermission="visible"/>
  <rangeList sheetStid="1888" master="" otherUserPermission="visible"/>
  <rangeList sheetStid="1889" master="" otherUserPermission="visible"/>
  <rangeList sheetStid="1890" master="" otherUserPermission="visible"/>
  <rangeList sheetStid="1891" master="" otherUserPermission="visible"/>
  <rangeList sheetStid="1892" master="" otherUserPermission="visible"/>
  <rangeList sheetStid="1893" master="" otherUserPermission="visible"/>
  <rangeList sheetStid="1894" master="" otherUserPermission="visible"/>
  <rangeList sheetStid="1895" master="" otherUserPermission="visible"/>
  <rangeList sheetStid="1896" master="" otherUserPermission="visible"/>
  <rangeList sheetStid="1897" master="" otherUserPermission="visible"/>
  <rangeList sheetStid="1898" master="" otherUserPermission="visible"/>
  <rangeList sheetStid="1899" master="" otherUserPermission="visible"/>
  <rangeList sheetStid="1900" master="" otherUserPermission="visible"/>
  <rangeList sheetStid="1901" master="" otherUserPermission="visible"/>
  <rangeList sheetStid="1902" master="" otherUserPermission="visible"/>
  <rangeList sheetStid="1903" master="" otherUserPermission="visible"/>
  <rangeList sheetStid="1904" master="" otherUserPermission="visible"/>
  <rangeList sheetStid="1905" master="" otherUserPermission="visible"/>
  <rangeList sheetStid="1906" master="" otherUserPermission="visible"/>
  <rangeList sheetStid="1907" master="" otherUserPermission="visible"/>
  <rangeList sheetStid="1908" master="" otherUserPermission="visible"/>
  <rangeList sheetStid="1909" master="" otherUserPermission="visible"/>
  <rangeList sheetStid="1910" master="" otherUserPermission="visible"/>
  <rangeList sheetStid="1911" master="" otherUserPermission="visible"/>
  <rangeList sheetStid="1912" master="" otherUserPermission="visible"/>
  <rangeList sheetStid="1913" master="" otherUserPermission="visible"/>
  <rangeList sheetStid="1914" master="" otherUserPermission="visible"/>
  <rangeList sheetStid="1915" master="" otherUserPermission="visible"/>
  <rangeList sheetStid="1916" master="" otherUserPermission="visible"/>
  <rangeList sheetStid="1917" master="" otherUserPermission="visible"/>
  <rangeList sheetStid="1918" master="" otherUserPermission="visible"/>
  <rangeList sheetStid="1919" master="" otherUserPermission="visible"/>
  <rangeList sheetStid="1920" master="" otherUserPermission="visible"/>
  <rangeList sheetStid="1921" master="" otherUserPermission="visible"/>
  <rangeList sheetStid="1922" master="" otherUserPermission="visible"/>
  <rangeList sheetStid="1923" master="" otherUserPermission="visible"/>
  <rangeList sheetStid="1924" master="" otherUserPermission="visible"/>
  <rangeList sheetStid="1925" master="" otherUserPermission="visible"/>
  <rangeList sheetStid="1926" master="" otherUserPermission="visible"/>
  <rangeList sheetStid="1927" master="" otherUserPermission="visible"/>
  <rangeList sheetStid="1928" master="" otherUserPermission="visible"/>
  <rangeList sheetStid="1929" master="" otherUserPermission="visible"/>
  <rangeList sheetStid="1930" master="" otherUserPermission="visible"/>
  <rangeList sheetStid="1931" master="" otherUserPermission="visible"/>
  <rangeList sheetStid="1932" master="" otherUserPermission="visible"/>
  <rangeList sheetStid="1933" master="" otherUserPermission="visible"/>
  <rangeList sheetStid="1934" master="" otherUserPermission="visible"/>
  <rangeList sheetStid="1935" master="" otherUserPermission="visible"/>
  <rangeList sheetStid="1936" master="" otherUserPermission="visible"/>
  <rangeList sheetStid="1937" master="" otherUserPermission="visible"/>
  <rangeList sheetStid="1938" master="" otherUserPermission="visible"/>
  <rangeList sheetStid="1939" master="" otherUserPermission="visible"/>
  <rangeList sheetStid="1940" master="" otherUserPermission="visible"/>
  <rangeList sheetStid="1941" master="" otherUserPermission="visible"/>
  <rangeList sheetStid="1942" master="" otherUserPermission="visible"/>
  <rangeList sheetStid="1943" master="" otherUserPermission="visible"/>
  <rangeList sheetStid="1944" master="" otherUserPermission="visible"/>
  <rangeList sheetStid="1945" master="" otherUserPermission="visible"/>
  <rangeList sheetStid="1946" master="" otherUserPermission="visible"/>
  <rangeList sheetStid="1947" master="" otherUserPermission="visible"/>
  <rangeList sheetStid="1948" master="" otherUserPermission="visible"/>
  <rangeList sheetStid="1949" master="" otherUserPermission="visible"/>
  <rangeList sheetStid="1950" master="" otherUserPermission="visible"/>
  <rangeList sheetStid="1951" master="" otherUserPermission="visible"/>
  <rangeList sheetStid="1952" master="" otherUserPermission="visible"/>
  <rangeList sheetStid="1953" master="" otherUserPermission="visible"/>
  <rangeList sheetStid="1954" master="" otherUserPermission="visible"/>
  <rangeList sheetStid="1955" master="" otherUserPermission="visible"/>
  <rangeList sheetStid="1956" master="" otherUserPermission="visible"/>
  <rangeList sheetStid="1957" master="" otherUserPermission="visible"/>
  <rangeList sheetStid="1958" master="" otherUserPermission="visible"/>
  <rangeList sheetStid="1959" master="" otherUserPermission="visible"/>
  <rangeList sheetStid="1960" master="" otherUserPermission="visible"/>
  <rangeList sheetStid="1961" master="" otherUserPermission="visible"/>
  <rangeList sheetStid="1962" master="" otherUserPermission="visible"/>
  <rangeList sheetStid="1963" master="" otherUserPermission="visible"/>
  <rangeList sheetStid="1964" master="" otherUserPermission="visible"/>
  <rangeList sheetStid="1965" master="" otherUserPermission="visible"/>
  <rangeList sheetStid="1966" master="" otherUserPermission="visible"/>
  <rangeList sheetStid="1967" master="" otherUserPermission="visible"/>
  <rangeList sheetStid="1968" master="" otherUserPermission="visible"/>
  <rangeList sheetStid="1969" master="" otherUserPermission="visible"/>
  <rangeList sheetStid="1970" master="" otherUserPermission="visible"/>
  <rangeList sheetStid="1971" master="" otherUserPermission="visible"/>
  <rangeList sheetStid="1972" master="" otherUserPermission="visible"/>
  <rangeList sheetStid="1973" master="" otherUserPermission="visible"/>
  <rangeList sheetStid="1974" master="" otherUserPermission="visible"/>
  <rangeList sheetStid="1975" master="" otherUserPermission="visible"/>
  <rangeList sheetStid="1976" master="" otherUserPermission="visible"/>
  <rangeList sheetStid="1977" master="" otherUserPermission="visible"/>
  <rangeList sheetStid="1978" master="" otherUserPermission="visible"/>
  <rangeList sheetStid="1979" master="" otherUserPermission="visible"/>
  <rangeList sheetStid="1980" master="" otherUserPermission="visible"/>
  <rangeList sheetStid="1981" master="" otherUserPermission="visible"/>
  <rangeList sheetStid="1982" master="" otherUserPermission="visible"/>
  <rangeList sheetStid="1983" master="" otherUserPermission="visible"/>
  <rangeList sheetStid="1984" master="" otherUserPermission="visible"/>
  <rangeList sheetStid="1985" master="" otherUserPermission="visible"/>
  <rangeList sheetStid="1986" master="" otherUserPermission="visible"/>
  <rangeList sheetStid="1987" master="" otherUserPermission="visible"/>
  <rangeList sheetStid="1988" master="" otherUserPermission="visible"/>
  <rangeList sheetStid="1989" master="" otherUserPermission="visible"/>
  <rangeList sheetStid="1990" master="" otherUserPermission="visible"/>
  <rangeList sheetStid="1991" master="" otherUserPermission="visible"/>
  <rangeList sheetStid="1992" master="" otherUserPermission="visible"/>
  <rangeList sheetStid="1993" master="" otherUserPermission="visible"/>
  <rangeList sheetStid="1994" master="" otherUserPermission="visible"/>
  <rangeList sheetStid="1995" master="" otherUserPermission="visible"/>
  <rangeList sheetStid="1996" master="" otherUserPermission="visible"/>
  <rangeList sheetStid="1997" master="" otherUserPermission="visible"/>
  <rangeList sheetStid="1998" master="" otherUserPermission="visible"/>
  <rangeList sheetStid="1999" master="" otherUserPermission="visible"/>
  <rangeList sheetStid="2000" master="" otherUserPermission="visible"/>
  <rangeList sheetStid="2001" master="" otherUserPermission="visible"/>
  <rangeList sheetStid="2002" master="" otherUserPermission="visible"/>
  <rangeList sheetStid="2003" master="" otherUserPermission="visible"/>
  <rangeList sheetStid="2004" master="" otherUserPermission="visible"/>
  <rangeList sheetStid="2005" master="" otherUserPermission="visible"/>
  <rangeList sheetStid="2006" master="" otherUserPermission="visible"/>
  <rangeList sheetStid="2007" master="" otherUserPermission="visible"/>
  <rangeList sheetStid="2008" master="" otherUserPermission="visible"/>
  <rangeList sheetStid="2009" master="" otherUserPermission="visible"/>
  <rangeList sheetStid="2010" master="" otherUserPermission="visible"/>
  <rangeList sheetStid="2011" master="" otherUserPermission="visible"/>
  <rangeList sheetStid="2012" master="" otherUserPermission="visible"/>
  <rangeList sheetStid="2013" master="" otherUserPermission="visible"/>
  <rangeList sheetStid="2014" master="" otherUserPermission="visible"/>
  <rangeList sheetStid="2015" master="" otherUserPermission="visible"/>
  <rangeList sheetStid="2016" master="" otherUserPermission="visible"/>
  <rangeList sheetStid="2017" master="" otherUserPermission="visible"/>
  <rangeList sheetStid="2018" master="" otherUserPermission="visible"/>
  <rangeList sheetStid="2019" master="" otherUserPermission="visible"/>
  <rangeList sheetStid="2020" master="" otherUserPermission="visible"/>
  <rangeList sheetStid="2021" master="" otherUserPermission="visible"/>
  <rangeList sheetStid="2022" master="" otherUserPermission="visible"/>
  <rangeList sheetStid="2023" master="" otherUserPermission="visible"/>
  <rangeList sheetStid="2024" master="" otherUserPermission="visible"/>
  <rangeList sheetStid="2025" master="" otherUserPermission="visible"/>
  <rangeList sheetStid="2026" master="" otherUserPermission="visible"/>
  <rangeList sheetStid="2027" master="" otherUserPermission="visible"/>
  <rangeList sheetStid="2028" master="" otherUserPermission="visible"/>
  <rangeList sheetStid="2029" master="" otherUserPermission="visible"/>
  <rangeList sheetStid="2030" master="" otherUserPermission="visible"/>
  <rangeList sheetStid="2031" master="" otherUserPermission="visible"/>
  <rangeList sheetStid="2032" master="" otherUserPermission="visible"/>
  <rangeList sheetStid="2033" master="" otherUserPermission="visible"/>
  <rangeList sheetStid="2034" master="" otherUserPermission="visible"/>
  <rangeList sheetStid="2035" master="" otherUserPermission="visible"/>
  <rangeList sheetStid="2036" master="" otherUserPermission="visible"/>
  <rangeList sheetStid="2037" master="" otherUserPermission="visible"/>
  <rangeList sheetStid="2038" master="" otherUserPermission="visible"/>
  <rangeList sheetStid="2039" master="" otherUserPermission="visible"/>
  <rangeList sheetStid="2040" master="" otherUserPermission="visible"/>
  <rangeList sheetStid="2041" master="" otherUserPermission="visible"/>
  <rangeList sheetStid="2042" master="" otherUserPermission="visible"/>
  <rangeList sheetStid="2043" master="" otherUserPermission="visible"/>
  <rangeList sheetStid="2044" master="" otherUserPermission="visible"/>
  <rangeList sheetStid="2045" master="" otherUserPermission="visible"/>
  <rangeList sheetStid="2046" master="" otherUserPermission="visible"/>
  <rangeList sheetStid="2047" master="" otherUserPermission="visible"/>
  <rangeList sheetStid="2048" master="" otherUserPermission="visible"/>
  <rangeList sheetStid="2049" master="" otherUserPermission="visible"/>
  <rangeList sheetStid="2050" master="" otherUserPermission="visible"/>
  <rangeList sheetStid="2051" master="" otherUserPermission="visible"/>
  <rangeList sheetStid="2052" master="" otherUserPermission="visible"/>
  <rangeList sheetStid="2053" master="" otherUserPermission="visible"/>
  <rangeList sheetStid="2054" master="" otherUserPermission="visible"/>
  <rangeList sheetStid="2055" master="" otherUserPermission="visible"/>
  <rangeList sheetStid="2056" master="" otherUserPermission="visible"/>
  <rangeList sheetStid="2057" master="" otherUserPermission="visible"/>
  <rangeList sheetStid="2058" master="" otherUserPermission="visible"/>
  <rangeList sheetStid="2059" master="" otherUserPermission="visible"/>
  <rangeList sheetStid="2060" master="" otherUserPermission="visible"/>
  <rangeList sheetStid="2061" master="" otherUserPermission="visible"/>
  <rangeList sheetStid="2062" master="" otherUserPermission="visible"/>
  <rangeList sheetStid="2063" master="" otherUserPermission="visible"/>
  <rangeList sheetStid="2064" master="" otherUserPermission="visible"/>
  <rangeList sheetStid="2065" master="" otherUserPermission="visible"/>
  <rangeList sheetStid="2066" master="" otherUserPermission="visible"/>
  <rangeList sheetStid="2067" master="" otherUserPermission="visible"/>
  <rangeList sheetStid="2068" master="" otherUserPermission="visible"/>
  <rangeList sheetStid="2069" master="" otherUserPermission="visible"/>
  <rangeList sheetStid="2070" master="" otherUserPermission="visible"/>
  <rangeList sheetStid="2071" master="" otherUserPermission="visible"/>
  <rangeList sheetStid="2072" master="" otherUserPermission="visible"/>
  <rangeList sheetStid="2073" master="" otherUserPermission="visible"/>
  <rangeList sheetStid="2074" master="" otherUserPermission="visible"/>
  <rangeList sheetStid="2075" master="" otherUserPermission="visible"/>
  <rangeList sheetStid="2076" master="" otherUserPermission="visible"/>
  <rangeList sheetStid="2077" master="" otherUserPermission="visible"/>
  <rangeList sheetStid="2078" master="" otherUserPermission="visible"/>
  <rangeList sheetStid="2079" master="" otherUserPermission="visible"/>
  <rangeList sheetStid="2080" master="" otherUserPermission="visible"/>
  <rangeList sheetStid="2081" master="" otherUserPermission="visible"/>
  <rangeList sheetStid="2082" master="" otherUserPermission="visible"/>
  <rangeList sheetStid="2083" master="" otherUserPermission="visible"/>
  <rangeList sheetStid="2084" master="" otherUserPermission="visible"/>
  <rangeList sheetStid="2085" master="" otherUserPermission="visible"/>
  <rangeList sheetStid="2086" master="" otherUserPermission="visible"/>
  <rangeList sheetStid="2087" master="" otherUserPermission="visible"/>
  <rangeList sheetStid="2088" master="" otherUserPermission="visible"/>
  <rangeList sheetStid="2089" master="" otherUserPermission="visible"/>
  <rangeList sheetStid="2090" master="" otherUserPermission="visible"/>
  <rangeList sheetStid="2091" master="" otherUserPermission="visible"/>
  <rangeList sheetStid="2092" master="" otherUserPermission="visible"/>
  <rangeList sheetStid="2093" master="" otherUserPermission="visible"/>
  <rangeList sheetStid="2094" master="" otherUserPermission="visible"/>
  <rangeList sheetStid="2095" master="" otherUserPermission="visible"/>
  <rangeList sheetStid="2096" master="" otherUserPermission="visible"/>
  <rangeList sheetStid="2097" master="" otherUserPermission="visible"/>
  <rangeList sheetStid="2098" master="" otherUserPermission="visible"/>
  <rangeList sheetStid="2099" master="" otherUserPermission="visible"/>
  <rangeList sheetStid="2100" master="" otherUserPermission="visible"/>
  <rangeList sheetStid="2101" master="" otherUserPermission="visible"/>
  <rangeList sheetStid="2102" master="" otherUserPermission="visible"/>
  <rangeList sheetStid="2103" master="" otherUserPermission="visible"/>
  <rangeList sheetStid="2104" master="" otherUserPermission="visible"/>
  <rangeList sheetStid="2105" master="" otherUserPermission="visible"/>
  <rangeList sheetStid="2106" master="" otherUserPermission="visible"/>
  <rangeList sheetStid="2107" master="" otherUserPermission="visible"/>
  <rangeList sheetStid="2108" master="" otherUserPermission="visible"/>
  <rangeList sheetStid="2109" master="" otherUserPermission="visible"/>
  <rangeList sheetStid="2110" master="" otherUserPermission="visible"/>
  <rangeList sheetStid="2111" master="" otherUserPermission="visible"/>
  <rangeList sheetStid="2112" master="" otherUserPermission="visible"/>
  <rangeList sheetStid="2113" master="" otherUserPermission="visible"/>
  <rangeList sheetStid="2114" master="" otherUserPermission="visible"/>
  <rangeList sheetStid="2115" master="" otherUserPermission="visible"/>
  <rangeList sheetStid="2116" master="" otherUserPermission="visible"/>
  <rangeList sheetStid="2117" master="" otherUserPermission="visible"/>
  <rangeList sheetStid="2118" master="" otherUserPermission="visible"/>
  <rangeList sheetStid="2119" master="" otherUserPermission="visible"/>
  <rangeList sheetStid="2120" master="" otherUserPermission="visible"/>
  <rangeList sheetStid="2121" master="" otherUserPermission="visible"/>
  <rangeList sheetStid="2122" master="" otherUserPermission="visible"/>
  <rangeList sheetStid="2123" master="" otherUserPermission="visible"/>
  <rangeList sheetStid="2124" master="" otherUserPermission="visible"/>
  <rangeList sheetStid="2125" master="" otherUserPermission="visible"/>
  <rangeList sheetStid="2126" master="" otherUserPermission="visible"/>
  <rangeList sheetStid="2127" master="" otherUserPermission="visible"/>
  <rangeList sheetStid="2128" master="" otherUserPermission="visible"/>
  <rangeList sheetStid="2129" master="" otherUserPermission="visible"/>
  <rangeList sheetStid="2130" master="" otherUserPermission="visible"/>
  <rangeList sheetStid="2131" master="" otherUserPermission="visible"/>
  <rangeList sheetStid="2132" master="" otherUserPermission="visible"/>
  <rangeList sheetStid="2133" master="" otherUserPermission="visible"/>
  <rangeList sheetStid="2134" master="" otherUserPermission="visible"/>
  <rangeList sheetStid="2135" master="" otherUserPermission="visible"/>
  <rangeList sheetStid="2136" master="" otherUserPermission="visible"/>
  <rangeList sheetStid="2137" master="" otherUserPermission="visible"/>
  <rangeList sheetStid="2138" master="" otherUserPermission="visible"/>
  <rangeList sheetStid="2139" master="" otherUserPermission="visible"/>
  <rangeList sheetStid="2140" master="" otherUserPermission="visible"/>
  <rangeList sheetStid="2141" master="" otherUserPermission="visible"/>
  <rangeList sheetStid="2142" master="" otherUserPermission="visible"/>
  <rangeList sheetStid="2143" master="" otherUserPermission="visible"/>
  <rangeList sheetStid="2144" master="" otherUserPermission="visible"/>
  <rangeList sheetStid="2145" master="" otherUserPermission="visible"/>
  <rangeList sheetStid="2146" master="" otherUserPermission="visible"/>
  <rangeList sheetStid="2147" master="" otherUserPermission="visible"/>
  <rangeList sheetStid="2148" master="" otherUserPermission="visible"/>
  <rangeList sheetStid="2149" master="" otherUserPermission="visible"/>
  <rangeList sheetStid="2150" master="" otherUserPermission="visible"/>
  <rangeList sheetStid="2151" master="" otherUserPermission="visible"/>
  <rangeList sheetStid="2152" master="" otherUserPermission="visible"/>
  <rangeList sheetStid="2153" master="" otherUserPermission="visible"/>
  <rangeList sheetStid="2154" master="" otherUserPermission="visible"/>
  <rangeList sheetStid="2155" master="" otherUserPermission="visible"/>
  <rangeList sheetStid="2156" master="" otherUserPermission="visible"/>
  <rangeList sheetStid="2157" master="" otherUserPermission="visible"/>
  <rangeList sheetStid="2158" master="" otherUserPermission="visible"/>
  <rangeList sheetStid="2159" master="" otherUserPermission="visible"/>
  <rangeList sheetStid="2160" master="" otherUserPermission="visible"/>
  <rangeList sheetStid="2161" master="" otherUserPermission="visible"/>
  <rangeList sheetStid="2162" master="" otherUserPermission="visible"/>
  <rangeList sheetStid="2163" master="" otherUserPermission="visible"/>
  <rangeList sheetStid="2164" master="" otherUserPermission="visible"/>
  <rangeList sheetStid="2165" master="" otherUserPermission="visible"/>
  <rangeList sheetStid="2166" master="" otherUserPermission="visible"/>
  <rangeList sheetStid="2167" master="" otherUserPermission="visible"/>
  <rangeList sheetStid="2168" master="" otherUserPermission="visible"/>
  <rangeList sheetStid="2169" master="" otherUserPermission="visible"/>
  <rangeList sheetStid="2170" master="" otherUserPermission="visible"/>
  <rangeList sheetStid="2171" master="" otherUserPermission="visible"/>
  <rangeList sheetStid="2172" master="" otherUserPermission="visible"/>
  <rangeList sheetStid="2173" master="" otherUserPermission="visible"/>
  <rangeList sheetStid="2174" master="" otherUserPermission="visible"/>
  <rangeList sheetStid="2213" master="" otherUserPermission="visible"/>
  <rangeList sheetStid="2214" master="" otherUserPermission="visible"/>
  <rangeList sheetStid="2215" master="" otherUserPermission="visible">
    <arrUserId title="区域1_1_1_1_1" rangeCreator="" othersAccessPermission="edit"/>
  </rangeList>
  <rangeList sheetStid="2178" master="" otherUserPermission="visible"/>
  <rangeList sheetStid="2179" master="" otherUserPermission="visible"/>
  <rangeList sheetStid="2180" master="" otherUserPermission="visible"/>
  <rangeList sheetStid="2216" master="" otherUserPermission="visible"/>
  <rangeList sheetStid="2182" master="" otherUserPermission="visible"/>
  <rangeList sheetStid="2183" master="" otherUserPermission="visible"/>
  <rangeList sheetStid="2184" master="" otherUserPermission="visible"/>
  <rangeList sheetStid="2185" master="" otherUserPermission="visible"/>
  <rangeList sheetStid="2186" master="" otherUserPermission="visible"/>
  <rangeList sheetStid="2187" master="" otherUserPermission="visible"/>
  <rangeList sheetStid="2188" master="" otherUserPermission="visible"/>
  <rangeList sheetStid="2217" master="" otherUserPermission="visible"/>
  <rangeList sheetStid="2218" master="" otherUserPermission="visible"/>
  <rangeList sheetStid="2191" master="" otherUserPermission="visible"/>
  <rangeList sheetStid="2219" master="" otherUserPermission="visible"/>
  <rangeList sheetStid="2220" master="" otherUserPermission="visible"/>
  <rangeList sheetStid="2194" master="" otherUserPermission="visible"/>
  <rangeList sheetStid="2195" master="" otherUserPermission="visible"/>
  <rangeList sheetStid="2196" master="" otherUserPermission="visible"/>
  <rangeList sheetStid="2197" master="" otherUserPermission="visible"/>
  <rangeList sheetStid="2198" master="" otherUserPermission="visible"/>
  <rangeList sheetStid="2199" master="" otherUserPermission="visible"/>
  <rangeList sheetStid="2221" master="" otherUserPermission="visible"/>
  <rangeList sheetStid="2222" master="" otherUserPermission="visible"/>
  <rangeList sheetStid="2202" master="" otherUserPermission="visible"/>
  <rangeList sheetStid="2203" master="" otherUserPermission="visible"/>
  <rangeList sheetStid="2204" master="" otherUserPermission="visible"/>
  <rangeList sheetStid="2223" master="" otherUserPermission="visible"/>
  <rangeList sheetStid="2224" master="" otherUserPermission="visible"/>
  <rangeList sheetStid="2207" master="" otherUserPermission="visible"/>
  <rangeList sheetStid="2208" master="" otherUserPermission="visible"/>
  <rangeList sheetStid="2209" master="" otherUserPermission="visible"/>
  <rangeList sheetStid="2210" master="" otherUserPermission="visible"/>
  <rangeList sheetStid="2225" master="" otherUserPermission="visible"/>
  <rangeList sheetStid="222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2212</vt:i4>
      </vt:variant>
    </vt:vector>
  </HeadingPairs>
  <TitlesOfParts>
    <vt:vector size="2212" baseType="lpstr">
      <vt:lpstr>0000000</vt:lpstr>
      <vt:lpstr>StartUp</vt:lpstr>
      <vt:lpstr>StartUp_2</vt:lpstr>
      <vt:lpstr>StartUp_3</vt:lpstr>
      <vt:lpstr>StartUp_4</vt:lpstr>
      <vt:lpstr>StartUp_5</vt:lpstr>
      <vt:lpstr>StartUp_6</vt:lpstr>
      <vt:lpstr>StartUp_7</vt:lpstr>
      <vt:lpstr>StartUp_8</vt:lpstr>
      <vt:lpstr>StartUp_9</vt:lpstr>
      <vt:lpstr>StartUp_10</vt:lpstr>
      <vt:lpstr>StartUp_11</vt:lpstr>
      <vt:lpstr>StartUp_12</vt:lpstr>
      <vt:lpstr>StartUp_13</vt:lpstr>
      <vt:lpstr>StartUp_14</vt:lpstr>
      <vt:lpstr>StartUp_15</vt:lpstr>
      <vt:lpstr>StartUp_16</vt:lpstr>
      <vt:lpstr>StartUp_17</vt:lpstr>
      <vt:lpstr>StartUp_18</vt:lpstr>
      <vt:lpstr>StartUp_19</vt:lpstr>
      <vt:lpstr>StartUp_20</vt:lpstr>
      <vt:lpstr>StartUp_21</vt:lpstr>
      <vt:lpstr>StartUp_22</vt:lpstr>
      <vt:lpstr>StartUp_23</vt:lpstr>
      <vt:lpstr>StartUp_24</vt:lpstr>
      <vt:lpstr>StartUp_25</vt:lpstr>
      <vt:lpstr>StartUp_26</vt:lpstr>
      <vt:lpstr>StartUp_27</vt:lpstr>
      <vt:lpstr>StartUp_28</vt:lpstr>
      <vt:lpstr>StartUp_29</vt:lpstr>
      <vt:lpstr>StartUp_30</vt:lpstr>
      <vt:lpstr>StartUp_31</vt:lpstr>
      <vt:lpstr>StartUp_32</vt:lpstr>
      <vt:lpstr>StartUp_33</vt:lpstr>
      <vt:lpstr>StartUp_34</vt:lpstr>
      <vt:lpstr>StartUp_35</vt:lpstr>
      <vt:lpstr>StartUp_36</vt:lpstr>
      <vt:lpstr>StartUp_37</vt:lpstr>
      <vt:lpstr>StartUp_38</vt:lpstr>
      <vt:lpstr>StartUp_39</vt:lpstr>
      <vt:lpstr>StartUp_40</vt:lpstr>
      <vt:lpstr>StartUp_41</vt:lpstr>
      <vt:lpstr>StartUp_42</vt:lpstr>
      <vt:lpstr>StartUp_43</vt:lpstr>
      <vt:lpstr>StartUp_44</vt:lpstr>
      <vt:lpstr>StartUp_45</vt:lpstr>
      <vt:lpstr>StartUp_46</vt:lpstr>
      <vt:lpstr>StartUp_47</vt:lpstr>
      <vt:lpstr>StartUp_48</vt:lpstr>
      <vt:lpstr>StartUp_49</vt:lpstr>
      <vt:lpstr>StartUp_50</vt:lpstr>
      <vt:lpstr>StartUp_51</vt:lpstr>
      <vt:lpstr>StartUp_52</vt:lpstr>
      <vt:lpstr>StartUp_53</vt:lpstr>
      <vt:lpstr>StartUp_54</vt:lpstr>
      <vt:lpstr>StartUp_55</vt:lpstr>
      <vt:lpstr>StartUp_56</vt:lpstr>
      <vt:lpstr>StartUp_57</vt:lpstr>
      <vt:lpstr>StartUp_58</vt:lpstr>
      <vt:lpstr>StartUp_59</vt:lpstr>
      <vt:lpstr>StartUp_60</vt:lpstr>
      <vt:lpstr>StartUp_61</vt:lpstr>
      <vt:lpstr>StartUp_62</vt:lpstr>
      <vt:lpstr>StartUp_63</vt:lpstr>
      <vt:lpstr>StartUp_64</vt:lpstr>
      <vt:lpstr>StartUp_65</vt:lpstr>
      <vt:lpstr>StartUp_66</vt:lpstr>
      <vt:lpstr>StartUp_67</vt:lpstr>
      <vt:lpstr>StartUp_68</vt:lpstr>
      <vt:lpstr>StartUp_69</vt:lpstr>
      <vt:lpstr>StartUp_70</vt:lpstr>
      <vt:lpstr>StartUp_71</vt:lpstr>
      <vt:lpstr>StartUp_72</vt:lpstr>
      <vt:lpstr>StartUp_73</vt:lpstr>
      <vt:lpstr>StartUp_74</vt:lpstr>
      <vt:lpstr>StartUp_75</vt:lpstr>
      <vt:lpstr>StartUp_76</vt:lpstr>
      <vt:lpstr>StartUp_77</vt:lpstr>
      <vt:lpstr>StartUp_78</vt:lpstr>
      <vt:lpstr>StartUp_79</vt:lpstr>
      <vt:lpstr>StartUp_80</vt:lpstr>
      <vt:lpstr>StartUp_81</vt:lpstr>
      <vt:lpstr>StartUp_82</vt:lpstr>
      <vt:lpstr>StartUp_83</vt:lpstr>
      <vt:lpstr>StartUp_84</vt:lpstr>
      <vt:lpstr>StartUp_85</vt:lpstr>
      <vt:lpstr>StartUp_86</vt:lpstr>
      <vt:lpstr>StartUp_87</vt:lpstr>
      <vt:lpstr>StartUp_88</vt:lpstr>
      <vt:lpstr>StartUp_89</vt:lpstr>
      <vt:lpstr>StartUp_90</vt:lpstr>
      <vt:lpstr>StartUp_91</vt:lpstr>
      <vt:lpstr>StartUp_92</vt:lpstr>
      <vt:lpstr>StartUp_93</vt:lpstr>
      <vt:lpstr>StartUp_94</vt:lpstr>
      <vt:lpstr>StartUp_95</vt:lpstr>
      <vt:lpstr>StartUp_96</vt:lpstr>
      <vt:lpstr>StartUp_97</vt:lpstr>
      <vt:lpstr>StartUp_98</vt:lpstr>
      <vt:lpstr>StartUp_99</vt:lpstr>
      <vt:lpstr>StartUp_100</vt:lpstr>
      <vt:lpstr>StartUp_101</vt:lpstr>
      <vt:lpstr>StartUp_102</vt:lpstr>
      <vt:lpstr>StartUp_103</vt:lpstr>
      <vt:lpstr>StartUp_104</vt:lpstr>
      <vt:lpstr>StartUp_105</vt:lpstr>
      <vt:lpstr>StartUp_106</vt:lpstr>
      <vt:lpstr>StartUp_107</vt:lpstr>
      <vt:lpstr>StartUp_108</vt:lpstr>
      <vt:lpstr>StartUp_109</vt:lpstr>
      <vt:lpstr>StartUp_110</vt:lpstr>
      <vt:lpstr>StartUp_111</vt:lpstr>
      <vt:lpstr>StartUp_112</vt:lpstr>
      <vt:lpstr>StartUp_113</vt:lpstr>
      <vt:lpstr>StartUp_114</vt:lpstr>
      <vt:lpstr>StartUp_115</vt:lpstr>
      <vt:lpstr>StartUp_116</vt:lpstr>
      <vt:lpstr>StartUp_117</vt:lpstr>
      <vt:lpstr>StartUp_118</vt:lpstr>
      <vt:lpstr>StartUp_119</vt:lpstr>
      <vt:lpstr>StartUp_120</vt:lpstr>
      <vt:lpstr>StartUp_121</vt:lpstr>
      <vt:lpstr>StartUp_122</vt:lpstr>
      <vt:lpstr>StartUp_123</vt:lpstr>
      <vt:lpstr>StartUp_124</vt:lpstr>
      <vt:lpstr>StartUp_125</vt:lpstr>
      <vt:lpstr>StartUp_126</vt:lpstr>
      <vt:lpstr>StartUp_127</vt:lpstr>
      <vt:lpstr>StartUp_128</vt:lpstr>
      <vt:lpstr>StartUp_129</vt:lpstr>
      <vt:lpstr>StartUp_130</vt:lpstr>
      <vt:lpstr>StartUp_131</vt:lpstr>
      <vt:lpstr>StartUp_132</vt:lpstr>
      <vt:lpstr>StartUp_133</vt:lpstr>
      <vt:lpstr>StartUp_134</vt:lpstr>
      <vt:lpstr>StartUp_135</vt:lpstr>
      <vt:lpstr>StartUp_136</vt:lpstr>
      <vt:lpstr>StartUp_137</vt:lpstr>
      <vt:lpstr>StartUp_138</vt:lpstr>
      <vt:lpstr>StartUp_139</vt:lpstr>
      <vt:lpstr>StartUp_140</vt:lpstr>
      <vt:lpstr>StartUp_141</vt:lpstr>
      <vt:lpstr>StartUp_142</vt:lpstr>
      <vt:lpstr>StartUp_143</vt:lpstr>
      <vt:lpstr>StartUp_144</vt:lpstr>
      <vt:lpstr>StartUp_145</vt:lpstr>
      <vt:lpstr>StartUp_146</vt:lpstr>
      <vt:lpstr>StartUp_147</vt:lpstr>
      <vt:lpstr>StartUp_148</vt:lpstr>
      <vt:lpstr>StartUp_149</vt:lpstr>
      <vt:lpstr>StartUp_150</vt:lpstr>
      <vt:lpstr>StartUp_151</vt:lpstr>
      <vt:lpstr>StartUp_152</vt:lpstr>
      <vt:lpstr>StartUp_153</vt:lpstr>
      <vt:lpstr>StartUp_154</vt:lpstr>
      <vt:lpstr>StartUp_155</vt:lpstr>
      <vt:lpstr>StartUp_156</vt:lpstr>
      <vt:lpstr>StartUp_157</vt:lpstr>
      <vt:lpstr>StartUp_158</vt:lpstr>
      <vt:lpstr>StartUp_159</vt:lpstr>
      <vt:lpstr>StartUp_160</vt:lpstr>
      <vt:lpstr>StartUp_161</vt:lpstr>
      <vt:lpstr>StartUp_162</vt:lpstr>
      <vt:lpstr>StartUp_163</vt:lpstr>
      <vt:lpstr>StartUp_164</vt:lpstr>
      <vt:lpstr>StartUp_165</vt:lpstr>
      <vt:lpstr>StartUp_166</vt:lpstr>
      <vt:lpstr>StartUp_167</vt:lpstr>
      <vt:lpstr>StartUp_168</vt:lpstr>
      <vt:lpstr>StartUp_169</vt:lpstr>
      <vt:lpstr>StartUp_170</vt:lpstr>
      <vt:lpstr>StartUp_171</vt:lpstr>
      <vt:lpstr>StartUp_172</vt:lpstr>
      <vt:lpstr>StartUp_173</vt:lpstr>
      <vt:lpstr>StartUp_174</vt:lpstr>
      <vt:lpstr>StartUp_175</vt:lpstr>
      <vt:lpstr>StartUp_176</vt:lpstr>
      <vt:lpstr>StartUp_177</vt:lpstr>
      <vt:lpstr>StartUp_178</vt:lpstr>
      <vt:lpstr>StartUp_179</vt:lpstr>
      <vt:lpstr>StartUp_180</vt:lpstr>
      <vt:lpstr>StartUp_181</vt:lpstr>
      <vt:lpstr>StartUp_182</vt:lpstr>
      <vt:lpstr>StartUp_183</vt:lpstr>
      <vt:lpstr>StartUp_184</vt:lpstr>
      <vt:lpstr>StartUp_185</vt:lpstr>
      <vt:lpstr>StartUp_186</vt:lpstr>
      <vt:lpstr>StartUp_187</vt:lpstr>
      <vt:lpstr>StartUp_188</vt:lpstr>
      <vt:lpstr>StartUp_189</vt:lpstr>
      <vt:lpstr>StartUp_190</vt:lpstr>
      <vt:lpstr>StartUp_191</vt:lpstr>
      <vt:lpstr>StartUp_192</vt:lpstr>
      <vt:lpstr>StartUp_193</vt:lpstr>
      <vt:lpstr>StartUp_194</vt:lpstr>
      <vt:lpstr>StartUp_195</vt:lpstr>
      <vt:lpstr>StartUp_196</vt:lpstr>
      <vt:lpstr>StartUp_197</vt:lpstr>
      <vt:lpstr>StartUp_198</vt:lpstr>
      <vt:lpstr>StartUp_199</vt:lpstr>
      <vt:lpstr>StartUp_200</vt:lpstr>
      <vt:lpstr>StartUp_201</vt:lpstr>
      <vt:lpstr>StartUp_202</vt:lpstr>
      <vt:lpstr>StartUp_203</vt:lpstr>
      <vt:lpstr>StartUp_204</vt:lpstr>
      <vt:lpstr>StartUp_205</vt:lpstr>
      <vt:lpstr>StartUp_206</vt:lpstr>
      <vt:lpstr>StartUp_207</vt:lpstr>
      <vt:lpstr>StartUp_208</vt:lpstr>
      <vt:lpstr>StartUp_209</vt:lpstr>
      <vt:lpstr>StartUp_210</vt:lpstr>
      <vt:lpstr>StartUp_211</vt:lpstr>
      <vt:lpstr>StartUp_212</vt:lpstr>
      <vt:lpstr>StartUp_213</vt:lpstr>
      <vt:lpstr>StartUp_214</vt:lpstr>
      <vt:lpstr>StartUp_215</vt:lpstr>
      <vt:lpstr>StartUp_216</vt:lpstr>
      <vt:lpstr>StartUp_217</vt:lpstr>
      <vt:lpstr>StartUp_218</vt:lpstr>
      <vt:lpstr>StartUp_219</vt:lpstr>
      <vt:lpstr>StartUp_220</vt:lpstr>
      <vt:lpstr>StartUp_221</vt:lpstr>
      <vt:lpstr>StartUp_222</vt:lpstr>
      <vt:lpstr>StartUp_223</vt:lpstr>
      <vt:lpstr>StartUp_224</vt:lpstr>
      <vt:lpstr>StartUp_225</vt:lpstr>
      <vt:lpstr>StartUp_226</vt:lpstr>
      <vt:lpstr>StartUp_227</vt:lpstr>
      <vt:lpstr>StartUp_228</vt:lpstr>
      <vt:lpstr>StartUp_229</vt:lpstr>
      <vt:lpstr>StartUp_230</vt:lpstr>
      <vt:lpstr>StartUp_231</vt:lpstr>
      <vt:lpstr>StartUp_232</vt:lpstr>
      <vt:lpstr>StartUp_233</vt:lpstr>
      <vt:lpstr>StartUp_234</vt:lpstr>
      <vt:lpstr>StartUp_235</vt:lpstr>
      <vt:lpstr>StartUp_236</vt:lpstr>
      <vt:lpstr>StartUp_237</vt:lpstr>
      <vt:lpstr>StartUp_238</vt:lpstr>
      <vt:lpstr>StartUp_239</vt:lpstr>
      <vt:lpstr>StartUp_240</vt:lpstr>
      <vt:lpstr>StartUp_241</vt:lpstr>
      <vt:lpstr>StartUp_242</vt:lpstr>
      <vt:lpstr>StartUp_243</vt:lpstr>
      <vt:lpstr>StartUp_244</vt:lpstr>
      <vt:lpstr>StartUp_245</vt:lpstr>
      <vt:lpstr>StartUp_246</vt:lpstr>
      <vt:lpstr>StartUp_247</vt:lpstr>
      <vt:lpstr>StartUp_248</vt:lpstr>
      <vt:lpstr>StartUp_249</vt:lpstr>
      <vt:lpstr>StartUp_250</vt:lpstr>
      <vt:lpstr>StartUp_251</vt:lpstr>
      <vt:lpstr>StartUp_252</vt:lpstr>
      <vt:lpstr>StartUp_253</vt:lpstr>
      <vt:lpstr>StartUp_254</vt:lpstr>
      <vt:lpstr>StartUp_255</vt:lpstr>
      <vt:lpstr>StartUp_256</vt:lpstr>
      <vt:lpstr>StartUp_257</vt:lpstr>
      <vt:lpstr>StartUp_258</vt:lpstr>
      <vt:lpstr>StartUp_259</vt:lpstr>
      <vt:lpstr>StartUp_260</vt:lpstr>
      <vt:lpstr>StartUp_261</vt:lpstr>
      <vt:lpstr>StartUp_262</vt:lpstr>
      <vt:lpstr>StartUp_263</vt:lpstr>
      <vt:lpstr>StartUp_264</vt:lpstr>
      <vt:lpstr>StartUp_265</vt:lpstr>
      <vt:lpstr>StartUp_266</vt:lpstr>
      <vt:lpstr>StartUp_267</vt:lpstr>
      <vt:lpstr>StartUp_268</vt:lpstr>
      <vt:lpstr>StartUp_269</vt:lpstr>
      <vt:lpstr>StartUp_270</vt:lpstr>
      <vt:lpstr>StartUp_271</vt:lpstr>
      <vt:lpstr>StartUp_272</vt:lpstr>
      <vt:lpstr>StartUp_273</vt:lpstr>
      <vt:lpstr>StartUp_274</vt:lpstr>
      <vt:lpstr>StartUp_275</vt:lpstr>
      <vt:lpstr>StartUp_276</vt:lpstr>
      <vt:lpstr>StartUp_277</vt:lpstr>
      <vt:lpstr>StartUp_278</vt:lpstr>
      <vt:lpstr>StartUp_279</vt:lpstr>
      <vt:lpstr>StartUp_280</vt:lpstr>
      <vt:lpstr>StartUp_281</vt:lpstr>
      <vt:lpstr>StartUp_282</vt:lpstr>
      <vt:lpstr>StartUp_283</vt:lpstr>
      <vt:lpstr>StartUp_284</vt:lpstr>
      <vt:lpstr>StartUp_285</vt:lpstr>
      <vt:lpstr>StartUp_286</vt:lpstr>
      <vt:lpstr>StartUp_287</vt:lpstr>
      <vt:lpstr>StartUp_288</vt:lpstr>
      <vt:lpstr>StartUp_289</vt:lpstr>
      <vt:lpstr>StartUp_290</vt:lpstr>
      <vt:lpstr>StartUp_291</vt:lpstr>
      <vt:lpstr>StartUp_292</vt:lpstr>
      <vt:lpstr>StartUp_293</vt:lpstr>
      <vt:lpstr>StartUp_294</vt:lpstr>
      <vt:lpstr>StartUp_295</vt:lpstr>
      <vt:lpstr>StartUp_296</vt:lpstr>
      <vt:lpstr>StartUp_297</vt:lpstr>
      <vt:lpstr>StartUp_298</vt:lpstr>
      <vt:lpstr>StartUp_299</vt:lpstr>
      <vt:lpstr>StartUp_300</vt:lpstr>
      <vt:lpstr>StartUp_301</vt:lpstr>
      <vt:lpstr>StartUp_302</vt:lpstr>
      <vt:lpstr>StartUp_303</vt:lpstr>
      <vt:lpstr>StartUp_304</vt:lpstr>
      <vt:lpstr>StartUp_305</vt:lpstr>
      <vt:lpstr>StartUp_306</vt:lpstr>
      <vt:lpstr>StartUp_307</vt:lpstr>
      <vt:lpstr>StartUp_308</vt:lpstr>
      <vt:lpstr>StartUp_309</vt:lpstr>
      <vt:lpstr>StartUp_310</vt:lpstr>
      <vt:lpstr>StartUp_311</vt:lpstr>
      <vt:lpstr>StartUp_312</vt:lpstr>
      <vt:lpstr>StartUp_313</vt:lpstr>
      <vt:lpstr>StartUp_314</vt:lpstr>
      <vt:lpstr>StartUp_315</vt:lpstr>
      <vt:lpstr>StartUp_316</vt:lpstr>
      <vt:lpstr>StartUp_317</vt:lpstr>
      <vt:lpstr>StartUp_318</vt:lpstr>
      <vt:lpstr>StartUp_319</vt:lpstr>
      <vt:lpstr>StartUp_320</vt:lpstr>
      <vt:lpstr>StartUp_321</vt:lpstr>
      <vt:lpstr>StartUp_322</vt:lpstr>
      <vt:lpstr>StartUp_323</vt:lpstr>
      <vt:lpstr>StartUp_324</vt:lpstr>
      <vt:lpstr>StartUp_325</vt:lpstr>
      <vt:lpstr>StartUp_326</vt:lpstr>
      <vt:lpstr>StartUp_327</vt:lpstr>
      <vt:lpstr>StartUp_328</vt:lpstr>
      <vt:lpstr>StartUp_329</vt:lpstr>
      <vt:lpstr>StartUp_330</vt:lpstr>
      <vt:lpstr>StartUp_331</vt:lpstr>
      <vt:lpstr>StartUp_332</vt:lpstr>
      <vt:lpstr>StartUp_333</vt:lpstr>
      <vt:lpstr>StartUp_334</vt:lpstr>
      <vt:lpstr>StartUp_335</vt:lpstr>
      <vt:lpstr>StartUp_336</vt:lpstr>
      <vt:lpstr>StartUp_337</vt:lpstr>
      <vt:lpstr>StartUp_338</vt:lpstr>
      <vt:lpstr>StartUp_339</vt:lpstr>
      <vt:lpstr>StartUp_340</vt:lpstr>
      <vt:lpstr>StartUp_341</vt:lpstr>
      <vt:lpstr>StartUp_342</vt:lpstr>
      <vt:lpstr>StartUp_343</vt:lpstr>
      <vt:lpstr>StartUp_344</vt:lpstr>
      <vt:lpstr>StartUp_345</vt:lpstr>
      <vt:lpstr>StartUp_346</vt:lpstr>
      <vt:lpstr>StartUp_347</vt:lpstr>
      <vt:lpstr>StartUp_348</vt:lpstr>
      <vt:lpstr>StartUp_349</vt:lpstr>
      <vt:lpstr>StartUp_350</vt:lpstr>
      <vt:lpstr>StartUp_351</vt:lpstr>
      <vt:lpstr>StartUp_352</vt:lpstr>
      <vt:lpstr>StartUp_353</vt:lpstr>
      <vt:lpstr>StartUp_354</vt:lpstr>
      <vt:lpstr>StartUp_355</vt:lpstr>
      <vt:lpstr>StartUp_356</vt:lpstr>
      <vt:lpstr>StartUp_357</vt:lpstr>
      <vt:lpstr>StartUp_358</vt:lpstr>
      <vt:lpstr>StartUp_359</vt:lpstr>
      <vt:lpstr>StartUp_360</vt:lpstr>
      <vt:lpstr>StartUp_361</vt:lpstr>
      <vt:lpstr>StartUp_362</vt:lpstr>
      <vt:lpstr>StartUp_363</vt:lpstr>
      <vt:lpstr>StartUp_364</vt:lpstr>
      <vt:lpstr>StartUp_365</vt:lpstr>
      <vt:lpstr>StartUp_366</vt:lpstr>
      <vt:lpstr>StartUp_367</vt:lpstr>
      <vt:lpstr>StartUp_368</vt:lpstr>
      <vt:lpstr>StartUp_369</vt:lpstr>
      <vt:lpstr>StartUp_370</vt:lpstr>
      <vt:lpstr>StartUp_371</vt:lpstr>
      <vt:lpstr>StartUp_372</vt:lpstr>
      <vt:lpstr>StartUp_373</vt:lpstr>
      <vt:lpstr>StartUp_374</vt:lpstr>
      <vt:lpstr>StartUp_375</vt:lpstr>
      <vt:lpstr>StartUp_376</vt:lpstr>
      <vt:lpstr>StartUp_377</vt:lpstr>
      <vt:lpstr>StartUp_378</vt:lpstr>
      <vt:lpstr>StartUp_379</vt:lpstr>
      <vt:lpstr>StartUp_380</vt:lpstr>
      <vt:lpstr>StartUp_381</vt:lpstr>
      <vt:lpstr>StartUp_382</vt:lpstr>
      <vt:lpstr>StartUp_383</vt:lpstr>
      <vt:lpstr>StartUp_384</vt:lpstr>
      <vt:lpstr>StartUp_385</vt:lpstr>
      <vt:lpstr>StartUp_386</vt:lpstr>
      <vt:lpstr>StartUp_387</vt:lpstr>
      <vt:lpstr>StartUp_388</vt:lpstr>
      <vt:lpstr>StartUp_389</vt:lpstr>
      <vt:lpstr>StartUp_390</vt:lpstr>
      <vt:lpstr>StartUp_391</vt:lpstr>
      <vt:lpstr>StartUp_392</vt:lpstr>
      <vt:lpstr>StartUp_393</vt:lpstr>
      <vt:lpstr>StartUp_394</vt:lpstr>
      <vt:lpstr>StartUp_395</vt:lpstr>
      <vt:lpstr>StartUp_396</vt:lpstr>
      <vt:lpstr>StartUp_397</vt:lpstr>
      <vt:lpstr>StartUp_398</vt:lpstr>
      <vt:lpstr>StartUp_399</vt:lpstr>
      <vt:lpstr>StartUp_400</vt:lpstr>
      <vt:lpstr>StartUp_401</vt:lpstr>
      <vt:lpstr>StartUp_402</vt:lpstr>
      <vt:lpstr>StartUp_403</vt:lpstr>
      <vt:lpstr>StartUp_404</vt:lpstr>
      <vt:lpstr>StartUp_405</vt:lpstr>
      <vt:lpstr>StartUp_406</vt:lpstr>
      <vt:lpstr>StartUp_407</vt:lpstr>
      <vt:lpstr>StartUp_408</vt:lpstr>
      <vt:lpstr>StartUp_409</vt:lpstr>
      <vt:lpstr>StartUp_410</vt:lpstr>
      <vt:lpstr>StartUp_411</vt:lpstr>
      <vt:lpstr>StartUp_412</vt:lpstr>
      <vt:lpstr>StartUp_413</vt:lpstr>
      <vt:lpstr>StartUp_414</vt:lpstr>
      <vt:lpstr>StartUp_415</vt:lpstr>
      <vt:lpstr>StartUp_416</vt:lpstr>
      <vt:lpstr>StartUp_417</vt:lpstr>
      <vt:lpstr>StartUp_418</vt:lpstr>
      <vt:lpstr>StartUp_419</vt:lpstr>
      <vt:lpstr>StartUp_420</vt:lpstr>
      <vt:lpstr>StartUp_421</vt:lpstr>
      <vt:lpstr>StartUp_422</vt:lpstr>
      <vt:lpstr>StartUp_423</vt:lpstr>
      <vt:lpstr>StartUp_424</vt:lpstr>
      <vt:lpstr>StartUp_425</vt:lpstr>
      <vt:lpstr>StartUp_426</vt:lpstr>
      <vt:lpstr>StartUp_427</vt:lpstr>
      <vt:lpstr>StartUp_428</vt:lpstr>
      <vt:lpstr>StartUp_429</vt:lpstr>
      <vt:lpstr>StartUp_430</vt:lpstr>
      <vt:lpstr>StartUp_431</vt:lpstr>
      <vt:lpstr>StartUp_432</vt:lpstr>
      <vt:lpstr>StartUp_433</vt:lpstr>
      <vt:lpstr>StartUp_434</vt:lpstr>
      <vt:lpstr>StartUp_435</vt:lpstr>
      <vt:lpstr>StartUp_436</vt:lpstr>
      <vt:lpstr>StartUp_437</vt:lpstr>
      <vt:lpstr>StartUp_438</vt:lpstr>
      <vt:lpstr>StartUp_439</vt:lpstr>
      <vt:lpstr>StartUp_440</vt:lpstr>
      <vt:lpstr>StartUp_441</vt:lpstr>
      <vt:lpstr>StartUp_442</vt:lpstr>
      <vt:lpstr>StartUp_443</vt:lpstr>
      <vt:lpstr>StartUp_444</vt:lpstr>
      <vt:lpstr>StartUp_445</vt:lpstr>
      <vt:lpstr>StartUp_446</vt:lpstr>
      <vt:lpstr>StartUp_447</vt:lpstr>
      <vt:lpstr>StartUp_448</vt:lpstr>
      <vt:lpstr>StartUp_449</vt:lpstr>
      <vt:lpstr>StartUp_450</vt:lpstr>
      <vt:lpstr>StartUp_451</vt:lpstr>
      <vt:lpstr>StartUp_452</vt:lpstr>
      <vt:lpstr>StartUp_453</vt:lpstr>
      <vt:lpstr>StartUp_454</vt:lpstr>
      <vt:lpstr>StartUp_455</vt:lpstr>
      <vt:lpstr>StartUp_456</vt:lpstr>
      <vt:lpstr>StartUp_457</vt:lpstr>
      <vt:lpstr>StartUp_458</vt:lpstr>
      <vt:lpstr>StartUp_459</vt:lpstr>
      <vt:lpstr>StartUp_460</vt:lpstr>
      <vt:lpstr>StartUp_461</vt:lpstr>
      <vt:lpstr>StartUp_462</vt:lpstr>
      <vt:lpstr>StartUp_463</vt:lpstr>
      <vt:lpstr>StartUp_464</vt:lpstr>
      <vt:lpstr>StartUp_465</vt:lpstr>
      <vt:lpstr>StartUp_466</vt:lpstr>
      <vt:lpstr>StartUp_467</vt:lpstr>
      <vt:lpstr>StartUp_468</vt:lpstr>
      <vt:lpstr>StartUp_469</vt:lpstr>
      <vt:lpstr>StartUp_470</vt:lpstr>
      <vt:lpstr>StartUp_471</vt:lpstr>
      <vt:lpstr>StartUp_472</vt:lpstr>
      <vt:lpstr>StartUp_473</vt:lpstr>
      <vt:lpstr>StartUp_474</vt:lpstr>
      <vt:lpstr>StartUp_475</vt:lpstr>
      <vt:lpstr>StartUp_476</vt:lpstr>
      <vt:lpstr>StartUp_477</vt:lpstr>
      <vt:lpstr>StartUp_478</vt:lpstr>
      <vt:lpstr>StartUp_479</vt:lpstr>
      <vt:lpstr>StartUp_480</vt:lpstr>
      <vt:lpstr>StartUp_481</vt:lpstr>
      <vt:lpstr>StartUp_482</vt:lpstr>
      <vt:lpstr>StartUp_483</vt:lpstr>
      <vt:lpstr>StartUp_484</vt:lpstr>
      <vt:lpstr>StartUp_485</vt:lpstr>
      <vt:lpstr>StartUp_486</vt:lpstr>
      <vt:lpstr>StartUp_487</vt:lpstr>
      <vt:lpstr>StartUp_488</vt:lpstr>
      <vt:lpstr>StartUp_489</vt:lpstr>
      <vt:lpstr>StartUp_490</vt:lpstr>
      <vt:lpstr>StartUp_491</vt:lpstr>
      <vt:lpstr>StartUp_492</vt:lpstr>
      <vt:lpstr>StartUp_493</vt:lpstr>
      <vt:lpstr>StartUp_494</vt:lpstr>
      <vt:lpstr>StartUp_495</vt:lpstr>
      <vt:lpstr>StartUp_496</vt:lpstr>
      <vt:lpstr>StartUp_497</vt:lpstr>
      <vt:lpstr>StartUp_498</vt:lpstr>
      <vt:lpstr>StartUp_499</vt:lpstr>
      <vt:lpstr>StartUp_500</vt:lpstr>
      <vt:lpstr>StartUp_501</vt:lpstr>
      <vt:lpstr>StartUp_502</vt:lpstr>
      <vt:lpstr>StartUp_503</vt:lpstr>
      <vt:lpstr>StartUp_504</vt:lpstr>
      <vt:lpstr>StartUp_505</vt:lpstr>
      <vt:lpstr>StartUp_506</vt:lpstr>
      <vt:lpstr>StartUp_507</vt:lpstr>
      <vt:lpstr>StartUp_508</vt:lpstr>
      <vt:lpstr>StartUp_509</vt:lpstr>
      <vt:lpstr>StartUp_510</vt:lpstr>
      <vt:lpstr>StartUp_511</vt:lpstr>
      <vt:lpstr>StartUp_512</vt:lpstr>
      <vt:lpstr>StartUp_513</vt:lpstr>
      <vt:lpstr>StartUp_514</vt:lpstr>
      <vt:lpstr>StartUp_515</vt:lpstr>
      <vt:lpstr>StartUp_516</vt:lpstr>
      <vt:lpstr>StartUp_517</vt:lpstr>
      <vt:lpstr>StartUp_518</vt:lpstr>
      <vt:lpstr>StartUp_519</vt:lpstr>
      <vt:lpstr>StartUp_520</vt:lpstr>
      <vt:lpstr>StartUp_521</vt:lpstr>
      <vt:lpstr>StartUp_522</vt:lpstr>
      <vt:lpstr>StartUp_523</vt:lpstr>
      <vt:lpstr>StartUp_524</vt:lpstr>
      <vt:lpstr>StartUp_525</vt:lpstr>
      <vt:lpstr>StartUp_526</vt:lpstr>
      <vt:lpstr>StartUp_527</vt:lpstr>
      <vt:lpstr>StartUp_528</vt:lpstr>
      <vt:lpstr>StartUp_529</vt:lpstr>
      <vt:lpstr>StartUp_530</vt:lpstr>
      <vt:lpstr>StartUp_531</vt:lpstr>
      <vt:lpstr>StartUp_532</vt:lpstr>
      <vt:lpstr>StartUp_533</vt:lpstr>
      <vt:lpstr>StartUp_534</vt:lpstr>
      <vt:lpstr>StartUp_535</vt:lpstr>
      <vt:lpstr>StartUp_536</vt:lpstr>
      <vt:lpstr>StartUp_537</vt:lpstr>
      <vt:lpstr>StartUp_538</vt:lpstr>
      <vt:lpstr>StartUp_539</vt:lpstr>
      <vt:lpstr>StartUp_540</vt:lpstr>
      <vt:lpstr>StartUp_541</vt:lpstr>
      <vt:lpstr>StartUp_542</vt:lpstr>
      <vt:lpstr>StartUp_543</vt:lpstr>
      <vt:lpstr>StartUp_544</vt:lpstr>
      <vt:lpstr>StartUp_545</vt:lpstr>
      <vt:lpstr>StartUp_546</vt:lpstr>
      <vt:lpstr>StartUp_547</vt:lpstr>
      <vt:lpstr>StartUp_548</vt:lpstr>
      <vt:lpstr>StartUp_549</vt:lpstr>
      <vt:lpstr>StartUp_550</vt:lpstr>
      <vt:lpstr>StartUp_551</vt:lpstr>
      <vt:lpstr>StartUp_552</vt:lpstr>
      <vt:lpstr>StartUp_553</vt:lpstr>
      <vt:lpstr>StartUp_554</vt:lpstr>
      <vt:lpstr>StartUp_555</vt:lpstr>
      <vt:lpstr>StartUp_556</vt:lpstr>
      <vt:lpstr>StartUp_557</vt:lpstr>
      <vt:lpstr>StartUp_558</vt:lpstr>
      <vt:lpstr>StartUp_559</vt:lpstr>
      <vt:lpstr>StartUp_560</vt:lpstr>
      <vt:lpstr>StartUp_561</vt:lpstr>
      <vt:lpstr>StartUp_562</vt:lpstr>
      <vt:lpstr>StartUp_563</vt:lpstr>
      <vt:lpstr>StartUp_564</vt:lpstr>
      <vt:lpstr>StartUp_565</vt:lpstr>
      <vt:lpstr>StartUp_566</vt:lpstr>
      <vt:lpstr>StartUp_567</vt:lpstr>
      <vt:lpstr>StartUp_568</vt:lpstr>
      <vt:lpstr>StartUp_569</vt:lpstr>
      <vt:lpstr>StartUp_570</vt:lpstr>
      <vt:lpstr>StartUp_571</vt:lpstr>
      <vt:lpstr>StartUp_572</vt:lpstr>
      <vt:lpstr>StartUp_573</vt:lpstr>
      <vt:lpstr>StartUp_574</vt:lpstr>
      <vt:lpstr>StartUp_575</vt:lpstr>
      <vt:lpstr>StartUp_576</vt:lpstr>
      <vt:lpstr>StartUp_577</vt:lpstr>
      <vt:lpstr>StartUp_578</vt:lpstr>
      <vt:lpstr>StartUp_579</vt:lpstr>
      <vt:lpstr>StartUp_580</vt:lpstr>
      <vt:lpstr>StartUp_581</vt:lpstr>
      <vt:lpstr>StartUp_582</vt:lpstr>
      <vt:lpstr>StartUp_583</vt:lpstr>
      <vt:lpstr>StartUp_584</vt:lpstr>
      <vt:lpstr>StartUp_585</vt:lpstr>
      <vt:lpstr>StartUp_586</vt:lpstr>
      <vt:lpstr>StartUp_587</vt:lpstr>
      <vt:lpstr>StartUp_588</vt:lpstr>
      <vt:lpstr>StartUp_589</vt:lpstr>
      <vt:lpstr>StartUp_590</vt:lpstr>
      <vt:lpstr>StartUp_591</vt:lpstr>
      <vt:lpstr>StartUp_592</vt:lpstr>
      <vt:lpstr>StartUp_593</vt:lpstr>
      <vt:lpstr>StartUp_594</vt:lpstr>
      <vt:lpstr>StartUp_595</vt:lpstr>
      <vt:lpstr>StartUp_596</vt:lpstr>
      <vt:lpstr>StartUp_597</vt:lpstr>
      <vt:lpstr>StartUp_598</vt:lpstr>
      <vt:lpstr>StartUp_599</vt:lpstr>
      <vt:lpstr>StartUp_600</vt:lpstr>
      <vt:lpstr>StartUp_601</vt:lpstr>
      <vt:lpstr>StartUp_602</vt:lpstr>
      <vt:lpstr>StartUp_603</vt:lpstr>
      <vt:lpstr>StartUp_604</vt:lpstr>
      <vt:lpstr>StartUp_605</vt:lpstr>
      <vt:lpstr>StartUp_606</vt:lpstr>
      <vt:lpstr>StartUp_607</vt:lpstr>
      <vt:lpstr>StartUp_608</vt:lpstr>
      <vt:lpstr>StartUp_609</vt:lpstr>
      <vt:lpstr>StartUp_610</vt:lpstr>
      <vt:lpstr>StartUp_611</vt:lpstr>
      <vt:lpstr>StartUp_612</vt:lpstr>
      <vt:lpstr>StartUp_613</vt:lpstr>
      <vt:lpstr>StartUp_614</vt:lpstr>
      <vt:lpstr>StartUp_615</vt:lpstr>
      <vt:lpstr>StartUp_616</vt:lpstr>
      <vt:lpstr>StartUp_617</vt:lpstr>
      <vt:lpstr>StartUp_618</vt:lpstr>
      <vt:lpstr>StartUp_619</vt:lpstr>
      <vt:lpstr>StartUp_620</vt:lpstr>
      <vt:lpstr>StartUp_621</vt:lpstr>
      <vt:lpstr>StartUp_622</vt:lpstr>
      <vt:lpstr>StartUp_623</vt:lpstr>
      <vt:lpstr>StartUp_624</vt:lpstr>
      <vt:lpstr>StartUp_625</vt:lpstr>
      <vt:lpstr>StartUp_626</vt:lpstr>
      <vt:lpstr>StartUp_627</vt:lpstr>
      <vt:lpstr>StartUp_628</vt:lpstr>
      <vt:lpstr>StartUp_629</vt:lpstr>
      <vt:lpstr>StartUp_630</vt:lpstr>
      <vt:lpstr>StartUp_631</vt:lpstr>
      <vt:lpstr>StartUp_632</vt:lpstr>
      <vt:lpstr>StartUp_633</vt:lpstr>
      <vt:lpstr>StartUp_634</vt:lpstr>
      <vt:lpstr>StartUp_635</vt:lpstr>
      <vt:lpstr>StartUp_636</vt:lpstr>
      <vt:lpstr>StartUp_637</vt:lpstr>
      <vt:lpstr>StartUp_638</vt:lpstr>
      <vt:lpstr>StartUp_639</vt:lpstr>
      <vt:lpstr>StartUp_640</vt:lpstr>
      <vt:lpstr>StartUp_641</vt:lpstr>
      <vt:lpstr>StartUp_642</vt:lpstr>
      <vt:lpstr>StartUp_643</vt:lpstr>
      <vt:lpstr>StartUp_644</vt:lpstr>
      <vt:lpstr>StartUp_645</vt:lpstr>
      <vt:lpstr>StartUp_646</vt:lpstr>
      <vt:lpstr>StartUp_647</vt:lpstr>
      <vt:lpstr>StartUp_648</vt:lpstr>
      <vt:lpstr>StartUp_649</vt:lpstr>
      <vt:lpstr>StartUp_650</vt:lpstr>
      <vt:lpstr>StartUp_651</vt:lpstr>
      <vt:lpstr>StartUp_652</vt:lpstr>
      <vt:lpstr>StartUp_653</vt:lpstr>
      <vt:lpstr>StartUp_654</vt:lpstr>
      <vt:lpstr>StartUp_655</vt:lpstr>
      <vt:lpstr>StartUp_656</vt:lpstr>
      <vt:lpstr>StartUp_657</vt:lpstr>
      <vt:lpstr>StartUp_658</vt:lpstr>
      <vt:lpstr>StartUp_659</vt:lpstr>
      <vt:lpstr>StartUp_660</vt:lpstr>
      <vt:lpstr>StartUp_661</vt:lpstr>
      <vt:lpstr>StartUp_662</vt:lpstr>
      <vt:lpstr>StartUp_663</vt:lpstr>
      <vt:lpstr>StartUp_664</vt:lpstr>
      <vt:lpstr>StartUp_665</vt:lpstr>
      <vt:lpstr>StartUp_666</vt:lpstr>
      <vt:lpstr>StartUp_667</vt:lpstr>
      <vt:lpstr>StartUp_668</vt:lpstr>
      <vt:lpstr>StartUp_669</vt:lpstr>
      <vt:lpstr>StartUp_670</vt:lpstr>
      <vt:lpstr>StartUp_671</vt:lpstr>
      <vt:lpstr>StartUp_672</vt:lpstr>
      <vt:lpstr>StartUp_673</vt:lpstr>
      <vt:lpstr>StartUp_674</vt:lpstr>
      <vt:lpstr>StartUp_675</vt:lpstr>
      <vt:lpstr>StartUp_676</vt:lpstr>
      <vt:lpstr>StartUp_677</vt:lpstr>
      <vt:lpstr>StartUp_678</vt:lpstr>
      <vt:lpstr>StartUp_679</vt:lpstr>
      <vt:lpstr>StartUp_680</vt:lpstr>
      <vt:lpstr>StartUp_681</vt:lpstr>
      <vt:lpstr>StartUp_682</vt:lpstr>
      <vt:lpstr>StartUp_683</vt:lpstr>
      <vt:lpstr>StartUp_684</vt:lpstr>
      <vt:lpstr>StartUp_685</vt:lpstr>
      <vt:lpstr>StartUp_686</vt:lpstr>
      <vt:lpstr>StartUp_687</vt:lpstr>
      <vt:lpstr>StartUp_688</vt:lpstr>
      <vt:lpstr>StartUp_689</vt:lpstr>
      <vt:lpstr>StartUp_690</vt:lpstr>
      <vt:lpstr>StartUp_691</vt:lpstr>
      <vt:lpstr>StartUp_692</vt:lpstr>
      <vt:lpstr>StartUp_693</vt:lpstr>
      <vt:lpstr>StartUp_694</vt:lpstr>
      <vt:lpstr>StartUp_695</vt:lpstr>
      <vt:lpstr>StartUp_696</vt:lpstr>
      <vt:lpstr>StartUp_697</vt:lpstr>
      <vt:lpstr>StartUp_698</vt:lpstr>
      <vt:lpstr>StartUp_699</vt:lpstr>
      <vt:lpstr>StartUp_700</vt:lpstr>
      <vt:lpstr>StartUp_701</vt:lpstr>
      <vt:lpstr>StartUp_702</vt:lpstr>
      <vt:lpstr>StartUp_703</vt:lpstr>
      <vt:lpstr>StartUp_704</vt:lpstr>
      <vt:lpstr>StartUp_705</vt:lpstr>
      <vt:lpstr>StartUp_706</vt:lpstr>
      <vt:lpstr>StartUp_707</vt:lpstr>
      <vt:lpstr>StartUp_708</vt:lpstr>
      <vt:lpstr>StartUp_709</vt:lpstr>
      <vt:lpstr>StartUp_710</vt:lpstr>
      <vt:lpstr>StartUp_711</vt:lpstr>
      <vt:lpstr>StartUp_712</vt:lpstr>
      <vt:lpstr>StartUp_713</vt:lpstr>
      <vt:lpstr>StartUp_714</vt:lpstr>
      <vt:lpstr>StartUp_715</vt:lpstr>
      <vt:lpstr>StartUp_716</vt:lpstr>
      <vt:lpstr>StartUp_717</vt:lpstr>
      <vt:lpstr>StartUp_718</vt:lpstr>
      <vt:lpstr>StartUp_719</vt:lpstr>
      <vt:lpstr>StartUp_720</vt:lpstr>
      <vt:lpstr>StartUp_721</vt:lpstr>
      <vt:lpstr>StartUp_722</vt:lpstr>
      <vt:lpstr>StartUp_723</vt:lpstr>
      <vt:lpstr>StartUp_724</vt:lpstr>
      <vt:lpstr>StartUp_725</vt:lpstr>
      <vt:lpstr>StartUp_726</vt:lpstr>
      <vt:lpstr>StartUp_727</vt:lpstr>
      <vt:lpstr>StartUp_728</vt:lpstr>
      <vt:lpstr>StartUp_729</vt:lpstr>
      <vt:lpstr>StartUp_730</vt:lpstr>
      <vt:lpstr>StartUp_731</vt:lpstr>
      <vt:lpstr>StartUp_732</vt:lpstr>
      <vt:lpstr>StartUp_733</vt:lpstr>
      <vt:lpstr>StartUp_734</vt:lpstr>
      <vt:lpstr>StartUp_735</vt:lpstr>
      <vt:lpstr>StartUp_736</vt:lpstr>
      <vt:lpstr>StartUp_737</vt:lpstr>
      <vt:lpstr>StartUp_738</vt:lpstr>
      <vt:lpstr>StartUp_739</vt:lpstr>
      <vt:lpstr>StartUp_740</vt:lpstr>
      <vt:lpstr>StartUp_741</vt:lpstr>
      <vt:lpstr>StartUp_742</vt:lpstr>
      <vt:lpstr>StartUp_743</vt:lpstr>
      <vt:lpstr>StartUp_744</vt:lpstr>
      <vt:lpstr>StartUp_745</vt:lpstr>
      <vt:lpstr>StartUp_746</vt:lpstr>
      <vt:lpstr>StartUp_747</vt:lpstr>
      <vt:lpstr>StartUp_748</vt:lpstr>
      <vt:lpstr>StartUp_749</vt:lpstr>
      <vt:lpstr>StartUp_750</vt:lpstr>
      <vt:lpstr>StartUp_751</vt:lpstr>
      <vt:lpstr>StartUp_752</vt:lpstr>
      <vt:lpstr>StartUp_753</vt:lpstr>
      <vt:lpstr>StartUp_754</vt:lpstr>
      <vt:lpstr>StartUp_755</vt:lpstr>
      <vt:lpstr>StartUp_756</vt:lpstr>
      <vt:lpstr>StartUp_757</vt:lpstr>
      <vt:lpstr>StartUp_758</vt:lpstr>
      <vt:lpstr>StartUp_759</vt:lpstr>
      <vt:lpstr>StartUp_760</vt:lpstr>
      <vt:lpstr>StartUp_761</vt:lpstr>
      <vt:lpstr>StartUp_762</vt:lpstr>
      <vt:lpstr>StartUp_763</vt:lpstr>
      <vt:lpstr>StartUp_764</vt:lpstr>
      <vt:lpstr>StartUp_765</vt:lpstr>
      <vt:lpstr>StartUp_766</vt:lpstr>
      <vt:lpstr>StartUp_767</vt:lpstr>
      <vt:lpstr>StartUp_768</vt:lpstr>
      <vt:lpstr>StartUp_769</vt:lpstr>
      <vt:lpstr>StartUp_770</vt:lpstr>
      <vt:lpstr>StartUp_771</vt:lpstr>
      <vt:lpstr>StartUp_772</vt:lpstr>
      <vt:lpstr>StartUp_773</vt:lpstr>
      <vt:lpstr>StartUp_774</vt:lpstr>
      <vt:lpstr>StartUp_775</vt:lpstr>
      <vt:lpstr>StartUp_776</vt:lpstr>
      <vt:lpstr>StartUp_777</vt:lpstr>
      <vt:lpstr>StartUp_778</vt:lpstr>
      <vt:lpstr>StartUp_779</vt:lpstr>
      <vt:lpstr>StartUp_780</vt:lpstr>
      <vt:lpstr>StartUp_781</vt:lpstr>
      <vt:lpstr>StartUp_782</vt:lpstr>
      <vt:lpstr>StartUp_783</vt:lpstr>
      <vt:lpstr>StartUp_784</vt:lpstr>
      <vt:lpstr>StartUp_785</vt:lpstr>
      <vt:lpstr>StartUp_786</vt:lpstr>
      <vt:lpstr>StartUp_787</vt:lpstr>
      <vt:lpstr>StartUp_788</vt:lpstr>
      <vt:lpstr>StartUp_789</vt:lpstr>
      <vt:lpstr>StartUp_790</vt:lpstr>
      <vt:lpstr>StartUp_791</vt:lpstr>
      <vt:lpstr>StartUp_792</vt:lpstr>
      <vt:lpstr>StartUp_793</vt:lpstr>
      <vt:lpstr>StartUp_794</vt:lpstr>
      <vt:lpstr>StartUp_795</vt:lpstr>
      <vt:lpstr>StartUp_796</vt:lpstr>
      <vt:lpstr>StartUp_797</vt:lpstr>
      <vt:lpstr>StartUp_798</vt:lpstr>
      <vt:lpstr>StartUp_799</vt:lpstr>
      <vt:lpstr>StartUp_800</vt:lpstr>
      <vt:lpstr>StartUp_801</vt:lpstr>
      <vt:lpstr>StartUp_802</vt:lpstr>
      <vt:lpstr>StartUp_803</vt:lpstr>
      <vt:lpstr>StartUp_804</vt:lpstr>
      <vt:lpstr>StartUp_805</vt:lpstr>
      <vt:lpstr>StartUp_806</vt:lpstr>
      <vt:lpstr>StartUp_807</vt:lpstr>
      <vt:lpstr>StartUp_808</vt:lpstr>
      <vt:lpstr>StartUp_809</vt:lpstr>
      <vt:lpstr>StartUp_810</vt:lpstr>
      <vt:lpstr>StartUp_811</vt:lpstr>
      <vt:lpstr>StartUp_812</vt:lpstr>
      <vt:lpstr>StartUp_813</vt:lpstr>
      <vt:lpstr>StartUp_814</vt:lpstr>
      <vt:lpstr>StartUp_815</vt:lpstr>
      <vt:lpstr>StartUp_816</vt:lpstr>
      <vt:lpstr>StartUp_817</vt:lpstr>
      <vt:lpstr>StartUp_818</vt:lpstr>
      <vt:lpstr>StartUp_819</vt:lpstr>
      <vt:lpstr>StartUp_820</vt:lpstr>
      <vt:lpstr>StartUp_821</vt:lpstr>
      <vt:lpstr>StartUp_822</vt:lpstr>
      <vt:lpstr>StartUp_823</vt:lpstr>
      <vt:lpstr>StartUp_824</vt:lpstr>
      <vt:lpstr>StartUp_825</vt:lpstr>
      <vt:lpstr>StartUp_826</vt:lpstr>
      <vt:lpstr>StartUp_827</vt:lpstr>
      <vt:lpstr>StartUp_828</vt:lpstr>
      <vt:lpstr>StartUp_829</vt:lpstr>
      <vt:lpstr>StartUp_830</vt:lpstr>
      <vt:lpstr>StartUp_831</vt:lpstr>
      <vt:lpstr>StartUp_832</vt:lpstr>
      <vt:lpstr>StartUp_833</vt:lpstr>
      <vt:lpstr>StartUp_834</vt:lpstr>
      <vt:lpstr>StartUp_835</vt:lpstr>
      <vt:lpstr>StartUp_836</vt:lpstr>
      <vt:lpstr>StartUp_837</vt:lpstr>
      <vt:lpstr>StartUp_838</vt:lpstr>
      <vt:lpstr>StartUp_839</vt:lpstr>
      <vt:lpstr>StartUp_840</vt:lpstr>
      <vt:lpstr>StartUp_841</vt:lpstr>
      <vt:lpstr>StartUp_842</vt:lpstr>
      <vt:lpstr>StartUp_843</vt:lpstr>
      <vt:lpstr>StartUp_844</vt:lpstr>
      <vt:lpstr>StartUp_845</vt:lpstr>
      <vt:lpstr>StartUp_846</vt:lpstr>
      <vt:lpstr>StartUp_847</vt:lpstr>
      <vt:lpstr>StartUp_848</vt:lpstr>
      <vt:lpstr>StartUp_849</vt:lpstr>
      <vt:lpstr>StartUp_850</vt:lpstr>
      <vt:lpstr>StartUp_851</vt:lpstr>
      <vt:lpstr>StartUp_852</vt:lpstr>
      <vt:lpstr>StartUp_853</vt:lpstr>
      <vt:lpstr>StartUp_854</vt:lpstr>
      <vt:lpstr>StartUp_855</vt:lpstr>
      <vt:lpstr>StartUp_856</vt:lpstr>
      <vt:lpstr>StartUp_857</vt:lpstr>
      <vt:lpstr>StartUp_858</vt:lpstr>
      <vt:lpstr>StartUp_859</vt:lpstr>
      <vt:lpstr>StartUp_860</vt:lpstr>
      <vt:lpstr>StartUp_861</vt:lpstr>
      <vt:lpstr>StartUp_862</vt:lpstr>
      <vt:lpstr>StartUp_863</vt:lpstr>
      <vt:lpstr>StartUp_864</vt:lpstr>
      <vt:lpstr>StartUp_865</vt:lpstr>
      <vt:lpstr>StartUp_866</vt:lpstr>
      <vt:lpstr>StartUp_867</vt:lpstr>
      <vt:lpstr>StartUp_868</vt:lpstr>
      <vt:lpstr>StartUp_869</vt:lpstr>
      <vt:lpstr>StartUp_870</vt:lpstr>
      <vt:lpstr>StartUp_871</vt:lpstr>
      <vt:lpstr>StartUp_872</vt:lpstr>
      <vt:lpstr>StartUp_873</vt:lpstr>
      <vt:lpstr>StartUp_874</vt:lpstr>
      <vt:lpstr>StartUp_875</vt:lpstr>
      <vt:lpstr>StartUp_876</vt:lpstr>
      <vt:lpstr>StartUp_877</vt:lpstr>
      <vt:lpstr>StartUp_878</vt:lpstr>
      <vt:lpstr>StartUp_879</vt:lpstr>
      <vt:lpstr>StartUp_880</vt:lpstr>
      <vt:lpstr>StartUp_881</vt:lpstr>
      <vt:lpstr>StartUp_882</vt:lpstr>
      <vt:lpstr>StartUp_883</vt:lpstr>
      <vt:lpstr>StartUp_884</vt:lpstr>
      <vt:lpstr>StartUp_885</vt:lpstr>
      <vt:lpstr>StartUp_886</vt:lpstr>
      <vt:lpstr>StartUp_887</vt:lpstr>
      <vt:lpstr>StartUp_888</vt:lpstr>
      <vt:lpstr>StartUp_889</vt:lpstr>
      <vt:lpstr>StartUp_890</vt:lpstr>
      <vt:lpstr>StartUp_891</vt:lpstr>
      <vt:lpstr>StartUp_892</vt:lpstr>
      <vt:lpstr>StartUp_893</vt:lpstr>
      <vt:lpstr>StartUp_894</vt:lpstr>
      <vt:lpstr>StartUp_895</vt:lpstr>
      <vt:lpstr>StartUp_896</vt:lpstr>
      <vt:lpstr>StartUp_897</vt:lpstr>
      <vt:lpstr>StartUp_898</vt:lpstr>
      <vt:lpstr>StartUp_899</vt:lpstr>
      <vt:lpstr>StartUp_900</vt:lpstr>
      <vt:lpstr>StartUp_901</vt:lpstr>
      <vt:lpstr>StartUp_902</vt:lpstr>
      <vt:lpstr>StartUp_903</vt:lpstr>
      <vt:lpstr>StartUp_904</vt:lpstr>
      <vt:lpstr>StartUp_905</vt:lpstr>
      <vt:lpstr>StartUp_906</vt:lpstr>
      <vt:lpstr>StartUp_907</vt:lpstr>
      <vt:lpstr>StartUp_908</vt:lpstr>
      <vt:lpstr>StartUp_909</vt:lpstr>
      <vt:lpstr>StartUp_910</vt:lpstr>
      <vt:lpstr>StartUp_911</vt:lpstr>
      <vt:lpstr>StartUp_912</vt:lpstr>
      <vt:lpstr>StartUp_913</vt:lpstr>
      <vt:lpstr>StartUp_914</vt:lpstr>
      <vt:lpstr>StartUp_915</vt:lpstr>
      <vt:lpstr>StartUp_916</vt:lpstr>
      <vt:lpstr>StartUp_917</vt:lpstr>
      <vt:lpstr>StartUp_918</vt:lpstr>
      <vt:lpstr>StartUp_919</vt:lpstr>
      <vt:lpstr>StartUp_920</vt:lpstr>
      <vt:lpstr>StartUp_921</vt:lpstr>
      <vt:lpstr>StartUp_922</vt:lpstr>
      <vt:lpstr>StartUp_923</vt:lpstr>
      <vt:lpstr>StartUp_924</vt:lpstr>
      <vt:lpstr>StartUp_925</vt:lpstr>
      <vt:lpstr>StartUp_926</vt:lpstr>
      <vt:lpstr>StartUp_927</vt:lpstr>
      <vt:lpstr>StartUp_928</vt:lpstr>
      <vt:lpstr>StartUp_929</vt:lpstr>
      <vt:lpstr>StartUp_930</vt:lpstr>
      <vt:lpstr>StartUp_931</vt:lpstr>
      <vt:lpstr>StartUp_932</vt:lpstr>
      <vt:lpstr>StartUp_933</vt:lpstr>
      <vt:lpstr>StartUp_934</vt:lpstr>
      <vt:lpstr>StartUp_935</vt:lpstr>
      <vt:lpstr>StartUp_936</vt:lpstr>
      <vt:lpstr>StartUp_937</vt:lpstr>
      <vt:lpstr>StartUp_938</vt:lpstr>
      <vt:lpstr>StartUp_939</vt:lpstr>
      <vt:lpstr>StartUp_940</vt:lpstr>
      <vt:lpstr>StartUp_941</vt:lpstr>
      <vt:lpstr>StartUp_942</vt:lpstr>
      <vt:lpstr>StartUp_943</vt:lpstr>
      <vt:lpstr>StartUp_944</vt:lpstr>
      <vt:lpstr>StartUp_945</vt:lpstr>
      <vt:lpstr>StartUp_946</vt:lpstr>
      <vt:lpstr>StartUp_947</vt:lpstr>
      <vt:lpstr>StartUp_948</vt:lpstr>
      <vt:lpstr>StartUp_949</vt:lpstr>
      <vt:lpstr>StartUp_950</vt:lpstr>
      <vt:lpstr>StartUp_951</vt:lpstr>
      <vt:lpstr>StartUp_952</vt:lpstr>
      <vt:lpstr>StartUp_953</vt:lpstr>
      <vt:lpstr>StartUp_954</vt:lpstr>
      <vt:lpstr>StartUp_955</vt:lpstr>
      <vt:lpstr>StartUp_956</vt:lpstr>
      <vt:lpstr>StartUp_957</vt:lpstr>
      <vt:lpstr>StartUp_958</vt:lpstr>
      <vt:lpstr>StartUp_959</vt:lpstr>
      <vt:lpstr>StartUp_960</vt:lpstr>
      <vt:lpstr>StartUp_961</vt:lpstr>
      <vt:lpstr>StartUp_962</vt:lpstr>
      <vt:lpstr>StartUp_963</vt:lpstr>
      <vt:lpstr>StartUp_964</vt:lpstr>
      <vt:lpstr>StartUp_965</vt:lpstr>
      <vt:lpstr>StartUp_966</vt:lpstr>
      <vt:lpstr>StartUp_967</vt:lpstr>
      <vt:lpstr>StartUp_968</vt:lpstr>
      <vt:lpstr>StartUp_969</vt:lpstr>
      <vt:lpstr>StartUp_970</vt:lpstr>
      <vt:lpstr>StartUp_971</vt:lpstr>
      <vt:lpstr>StartUp_972</vt:lpstr>
      <vt:lpstr>StartUp_973</vt:lpstr>
      <vt:lpstr>StartUp_974</vt:lpstr>
      <vt:lpstr>StartUp_975</vt:lpstr>
      <vt:lpstr>StartUp_976</vt:lpstr>
      <vt:lpstr>StartUp_977</vt:lpstr>
      <vt:lpstr>StartUp_978</vt:lpstr>
      <vt:lpstr>StartUp_979</vt:lpstr>
      <vt:lpstr>StartUp_980</vt:lpstr>
      <vt:lpstr>StartUp_981</vt:lpstr>
      <vt:lpstr>StartUp_982</vt:lpstr>
      <vt:lpstr>StartUp_983</vt:lpstr>
      <vt:lpstr>StartUp_984</vt:lpstr>
      <vt:lpstr>StartUp_985</vt:lpstr>
      <vt:lpstr>StartUp_986</vt:lpstr>
      <vt:lpstr>StartUp_987</vt:lpstr>
      <vt:lpstr>StartUp_988</vt:lpstr>
      <vt:lpstr>StartUp_989</vt:lpstr>
      <vt:lpstr>StartUp_990</vt:lpstr>
      <vt:lpstr>StartUp_991</vt:lpstr>
      <vt:lpstr>StartUp_992</vt:lpstr>
      <vt:lpstr>StartUp_993</vt:lpstr>
      <vt:lpstr>StartUp_994</vt:lpstr>
      <vt:lpstr>StartUp_995</vt:lpstr>
      <vt:lpstr>StartUp_996</vt:lpstr>
      <vt:lpstr>StartUp_997</vt:lpstr>
      <vt:lpstr>StartUp_998</vt:lpstr>
      <vt:lpstr>StartUp_999</vt:lpstr>
      <vt:lpstr>StartUp_1000</vt:lpstr>
      <vt:lpstr>StartUp_1001</vt:lpstr>
      <vt:lpstr>StartUp_1002</vt:lpstr>
      <vt:lpstr>StartUp_1003</vt:lpstr>
      <vt:lpstr>StartUp_1004</vt:lpstr>
      <vt:lpstr>StartUp_1005</vt:lpstr>
      <vt:lpstr>StartUp_1006</vt:lpstr>
      <vt:lpstr>StartUp_1007</vt:lpstr>
      <vt:lpstr>StartUp_1008</vt:lpstr>
      <vt:lpstr>StartUp_1009</vt:lpstr>
      <vt:lpstr>StartUp_1010</vt:lpstr>
      <vt:lpstr>StartUp_1011</vt:lpstr>
      <vt:lpstr>StartUp_1012</vt:lpstr>
      <vt:lpstr>StartUp_1013</vt:lpstr>
      <vt:lpstr>StartUp_1014</vt:lpstr>
      <vt:lpstr>StartUp_1015</vt:lpstr>
      <vt:lpstr>StartUp_1016</vt:lpstr>
      <vt:lpstr>StartUp_1017</vt:lpstr>
      <vt:lpstr>StartUp_1018</vt:lpstr>
      <vt:lpstr>StartUp_1019</vt:lpstr>
      <vt:lpstr>StartUp_1020</vt:lpstr>
      <vt:lpstr>StartUp_1021</vt:lpstr>
      <vt:lpstr>StartUp_1022</vt:lpstr>
      <vt:lpstr>StartUp_1023</vt:lpstr>
      <vt:lpstr>StartUp_1024</vt:lpstr>
      <vt:lpstr>StartUp_1025</vt:lpstr>
      <vt:lpstr>StartUp_1026</vt:lpstr>
      <vt:lpstr>StartUp_1027</vt:lpstr>
      <vt:lpstr>StartUp_1028</vt:lpstr>
      <vt:lpstr>StartUp_1029</vt:lpstr>
      <vt:lpstr>StartUp_1030</vt:lpstr>
      <vt:lpstr>StartUp_1031</vt:lpstr>
      <vt:lpstr>StartUp_1032</vt:lpstr>
      <vt:lpstr>StartUp_1033</vt:lpstr>
      <vt:lpstr>StartUp_1034</vt:lpstr>
      <vt:lpstr>StartUp_1035</vt:lpstr>
      <vt:lpstr>StartUp_1036</vt:lpstr>
      <vt:lpstr>StartUp_1037</vt:lpstr>
      <vt:lpstr>StartUp_1038</vt:lpstr>
      <vt:lpstr>StartUp_1039</vt:lpstr>
      <vt:lpstr>StartUp_1040</vt:lpstr>
      <vt:lpstr>StartUp_1041</vt:lpstr>
      <vt:lpstr>StartUp_1042</vt:lpstr>
      <vt:lpstr>StartUp_1043</vt:lpstr>
      <vt:lpstr>StartUp_1044</vt:lpstr>
      <vt:lpstr>StartUp_1045</vt:lpstr>
      <vt:lpstr>StartUp_1046</vt:lpstr>
      <vt:lpstr>StartUp_1047</vt:lpstr>
      <vt:lpstr>StartUp_1048</vt:lpstr>
      <vt:lpstr>StartUp_1049</vt:lpstr>
      <vt:lpstr>StartUp_1050</vt:lpstr>
      <vt:lpstr>StartUp_1051</vt:lpstr>
      <vt:lpstr>StartUp_1052</vt:lpstr>
      <vt:lpstr>StartUp_1053</vt:lpstr>
      <vt:lpstr>StartUp_1054</vt:lpstr>
      <vt:lpstr>StartUp_1055</vt:lpstr>
      <vt:lpstr>StartUp_1056</vt:lpstr>
      <vt:lpstr>StartUp_1057</vt:lpstr>
      <vt:lpstr>StartUp_1058</vt:lpstr>
      <vt:lpstr>StartUp_1059</vt:lpstr>
      <vt:lpstr>StartUp_1060</vt:lpstr>
      <vt:lpstr>StartUp_1061</vt:lpstr>
      <vt:lpstr>StartUp_1062</vt:lpstr>
      <vt:lpstr>StartUp_1063</vt:lpstr>
      <vt:lpstr>StartUp_1064</vt:lpstr>
      <vt:lpstr>StartUp_1065</vt:lpstr>
      <vt:lpstr>StartUp_1066</vt:lpstr>
      <vt:lpstr>StartUp_1067</vt:lpstr>
      <vt:lpstr>StartUp_1068</vt:lpstr>
      <vt:lpstr>StartUp_1069</vt:lpstr>
      <vt:lpstr>StartUp_1070</vt:lpstr>
      <vt:lpstr>StartUp_1071</vt:lpstr>
      <vt:lpstr>StartUp_1072</vt:lpstr>
      <vt:lpstr>StartUp_1073</vt:lpstr>
      <vt:lpstr>StartUp_1074</vt:lpstr>
      <vt:lpstr>StartUp_1075</vt:lpstr>
      <vt:lpstr>StartUp_1076</vt:lpstr>
      <vt:lpstr>StartUp_1077</vt:lpstr>
      <vt:lpstr>StartUp_1078</vt:lpstr>
      <vt:lpstr>StartUp_1079</vt:lpstr>
      <vt:lpstr>StartUp_1080</vt:lpstr>
      <vt:lpstr>StartUp_1081</vt:lpstr>
      <vt:lpstr>StartUp_1082</vt:lpstr>
      <vt:lpstr>StartUp_1083</vt:lpstr>
      <vt:lpstr>StartUp_1084</vt:lpstr>
      <vt:lpstr>StartUp_1085</vt:lpstr>
      <vt:lpstr>StartUp_1086</vt:lpstr>
      <vt:lpstr>StartUp_1087</vt:lpstr>
      <vt:lpstr>StartUp_1088</vt:lpstr>
      <vt:lpstr>StartUp_1089</vt:lpstr>
      <vt:lpstr>StartUp_1090</vt:lpstr>
      <vt:lpstr>StartUp_1091</vt:lpstr>
      <vt:lpstr>StartUp_1092</vt:lpstr>
      <vt:lpstr>StartUp_1093</vt:lpstr>
      <vt:lpstr>StartUp_1094</vt:lpstr>
      <vt:lpstr>StartUp_1095</vt:lpstr>
      <vt:lpstr>StartUp_1096</vt:lpstr>
      <vt:lpstr>StartUp_1097</vt:lpstr>
      <vt:lpstr>StartUp_1098</vt:lpstr>
      <vt:lpstr>StartUp_1099</vt:lpstr>
      <vt:lpstr>StartUp_1100</vt:lpstr>
      <vt:lpstr>StartUp_1101</vt:lpstr>
      <vt:lpstr>StartUp_1102</vt:lpstr>
      <vt:lpstr>StartUp_1103</vt:lpstr>
      <vt:lpstr>StartUp_1104</vt:lpstr>
      <vt:lpstr>StartUp_1105</vt:lpstr>
      <vt:lpstr>StartUp_1106</vt:lpstr>
      <vt:lpstr>StartUp_1107</vt:lpstr>
      <vt:lpstr>StartUp_1108</vt:lpstr>
      <vt:lpstr>StartUp_1109</vt:lpstr>
      <vt:lpstr>StartUp_1110</vt:lpstr>
      <vt:lpstr>StartUp_1111</vt:lpstr>
      <vt:lpstr>StartUp_1112</vt:lpstr>
      <vt:lpstr>StartUp_1113</vt:lpstr>
      <vt:lpstr>StartUp_1114</vt:lpstr>
      <vt:lpstr>StartUp_1115</vt:lpstr>
      <vt:lpstr>StartUp_1116</vt:lpstr>
      <vt:lpstr>StartUp_1117</vt:lpstr>
      <vt:lpstr>StartUp_1118</vt:lpstr>
      <vt:lpstr>StartUp_1119</vt:lpstr>
      <vt:lpstr>StartUp_1120</vt:lpstr>
      <vt:lpstr>StartUp_1121</vt:lpstr>
      <vt:lpstr>StartUp_1122</vt:lpstr>
      <vt:lpstr>StartUp_1123</vt:lpstr>
      <vt:lpstr>StartUp_1124</vt:lpstr>
      <vt:lpstr>StartUp_1125</vt:lpstr>
      <vt:lpstr>StartUp_1126</vt:lpstr>
      <vt:lpstr>StartUp_1127</vt:lpstr>
      <vt:lpstr>StartUp_1128</vt:lpstr>
      <vt:lpstr>StartUp_1129</vt:lpstr>
      <vt:lpstr>StartUp_1130</vt:lpstr>
      <vt:lpstr>StartUp_1131</vt:lpstr>
      <vt:lpstr>StartUp_1132</vt:lpstr>
      <vt:lpstr>StartUp_1133</vt:lpstr>
      <vt:lpstr>StartUp_1134</vt:lpstr>
      <vt:lpstr>StartUp_1135</vt:lpstr>
      <vt:lpstr>StartUp_1136</vt:lpstr>
      <vt:lpstr>StartUp_1137</vt:lpstr>
      <vt:lpstr>StartUp_1138</vt:lpstr>
      <vt:lpstr>StartUp_1139</vt:lpstr>
      <vt:lpstr>StartUp_1140</vt:lpstr>
      <vt:lpstr>StartUp_1141</vt:lpstr>
      <vt:lpstr>StartUp_1142</vt:lpstr>
      <vt:lpstr>StartUp_1143</vt:lpstr>
      <vt:lpstr>StartUp_1144</vt:lpstr>
      <vt:lpstr>StartUp_1145</vt:lpstr>
      <vt:lpstr>StartUp_1146</vt:lpstr>
      <vt:lpstr>StartUp_1147</vt:lpstr>
      <vt:lpstr>StartUp_1148</vt:lpstr>
      <vt:lpstr>StartUp_1149</vt:lpstr>
      <vt:lpstr>StartUp_1150</vt:lpstr>
      <vt:lpstr>StartUp_1151</vt:lpstr>
      <vt:lpstr>StartUp_1152</vt:lpstr>
      <vt:lpstr>StartUp_1153</vt:lpstr>
      <vt:lpstr>StartUp_1154</vt:lpstr>
      <vt:lpstr>StartUp_1155</vt:lpstr>
      <vt:lpstr>StartUp_1156</vt:lpstr>
      <vt:lpstr>StartUp_1157</vt:lpstr>
      <vt:lpstr>StartUp_1158</vt:lpstr>
      <vt:lpstr>StartUp_1159</vt:lpstr>
      <vt:lpstr>StartUp_1160</vt:lpstr>
      <vt:lpstr>StartUp_1161</vt:lpstr>
      <vt:lpstr>StartUp_1162</vt:lpstr>
      <vt:lpstr>StartUp_1163</vt:lpstr>
      <vt:lpstr>StartUp_1164</vt:lpstr>
      <vt:lpstr>StartUp_1165</vt:lpstr>
      <vt:lpstr>StartUp_1166</vt:lpstr>
      <vt:lpstr>StartUp_1167</vt:lpstr>
      <vt:lpstr>StartUp_1168</vt:lpstr>
      <vt:lpstr>StartUp_1169</vt:lpstr>
      <vt:lpstr>StartUp_1170</vt:lpstr>
      <vt:lpstr>StartUp_1171</vt:lpstr>
      <vt:lpstr>StartUp_1172</vt:lpstr>
      <vt:lpstr>StartUp_1173</vt:lpstr>
      <vt:lpstr>StartUp_1174</vt:lpstr>
      <vt:lpstr>StartUp_1175</vt:lpstr>
      <vt:lpstr>StartUp_1176</vt:lpstr>
      <vt:lpstr>StartUp_1177</vt:lpstr>
      <vt:lpstr>StartUp_1178</vt:lpstr>
      <vt:lpstr>StartUp_1179</vt:lpstr>
      <vt:lpstr>StartUp_1180</vt:lpstr>
      <vt:lpstr>StartUp_1181</vt:lpstr>
      <vt:lpstr>StartUp_1182</vt:lpstr>
      <vt:lpstr>StartUp_1183</vt:lpstr>
      <vt:lpstr>StartUp_1184</vt:lpstr>
      <vt:lpstr>StartUp_1185</vt:lpstr>
      <vt:lpstr>StartUp_1186</vt:lpstr>
      <vt:lpstr>StartUp_1187</vt:lpstr>
      <vt:lpstr>StartUp_1188</vt:lpstr>
      <vt:lpstr>StartUp_1189</vt:lpstr>
      <vt:lpstr>StartUp_1190</vt:lpstr>
      <vt:lpstr>StartUp_1191</vt:lpstr>
      <vt:lpstr>StartUp_1192</vt:lpstr>
      <vt:lpstr>StartUp_1193</vt:lpstr>
      <vt:lpstr>StartUp_1194</vt:lpstr>
      <vt:lpstr>StartUp_1195</vt:lpstr>
      <vt:lpstr>StartUp_1196</vt:lpstr>
      <vt:lpstr>StartUp_1197</vt:lpstr>
      <vt:lpstr>StartUp_1198</vt:lpstr>
      <vt:lpstr>StartUp_1199</vt:lpstr>
      <vt:lpstr>StartUp_1200</vt:lpstr>
      <vt:lpstr>StartUp_1201</vt:lpstr>
      <vt:lpstr>StartUp_1202</vt:lpstr>
      <vt:lpstr>StartUp_1203</vt:lpstr>
      <vt:lpstr>StartUp_1204</vt:lpstr>
      <vt:lpstr>StartUp_1205</vt:lpstr>
      <vt:lpstr>StartUp_1206</vt:lpstr>
      <vt:lpstr>StartUp_1207</vt:lpstr>
      <vt:lpstr>StartUp_1208</vt:lpstr>
      <vt:lpstr>StartUp_1209</vt:lpstr>
      <vt:lpstr>StartUp_1210</vt:lpstr>
      <vt:lpstr>StartUp_1211</vt:lpstr>
      <vt:lpstr>StartUp_1212</vt:lpstr>
      <vt:lpstr>StartUp_1213</vt:lpstr>
      <vt:lpstr>StartUp_1214</vt:lpstr>
      <vt:lpstr>StartUp_1215</vt:lpstr>
      <vt:lpstr>StartUp_1216</vt:lpstr>
      <vt:lpstr>StartUp_1217</vt:lpstr>
      <vt:lpstr>StartUp_1218</vt:lpstr>
      <vt:lpstr>StartUp_1219</vt:lpstr>
      <vt:lpstr>StartUp_1220</vt:lpstr>
      <vt:lpstr>StartUp_1221</vt:lpstr>
      <vt:lpstr>StartUp_1222</vt:lpstr>
      <vt:lpstr>StartUp_1223</vt:lpstr>
      <vt:lpstr>StartUp_1224</vt:lpstr>
      <vt:lpstr>StartUp_1225</vt:lpstr>
      <vt:lpstr>StartUp_1226</vt:lpstr>
      <vt:lpstr>StartUp_1227</vt:lpstr>
      <vt:lpstr>StartUp_1228</vt:lpstr>
      <vt:lpstr>StartUp_1229</vt:lpstr>
      <vt:lpstr>StartUp_1230</vt:lpstr>
      <vt:lpstr>StartUp_1231</vt:lpstr>
      <vt:lpstr>StartUp_1232</vt:lpstr>
      <vt:lpstr>StartUp_1233</vt:lpstr>
      <vt:lpstr>StartUp_1234</vt:lpstr>
      <vt:lpstr>StartUp_1235</vt:lpstr>
      <vt:lpstr>StartUp_1236</vt:lpstr>
      <vt:lpstr>StartUp_1237</vt:lpstr>
      <vt:lpstr>StartUp_1238</vt:lpstr>
      <vt:lpstr>StartUp_1239</vt:lpstr>
      <vt:lpstr>StartUp_1240</vt:lpstr>
      <vt:lpstr>StartUp_1241</vt:lpstr>
      <vt:lpstr>StartUp_1242</vt:lpstr>
      <vt:lpstr>StartUp_1243</vt:lpstr>
      <vt:lpstr>StartUp_1244</vt:lpstr>
      <vt:lpstr>StartUp_1245</vt:lpstr>
      <vt:lpstr>StartUp_1246</vt:lpstr>
      <vt:lpstr>StartUp_1247</vt:lpstr>
      <vt:lpstr>StartUp_1248</vt:lpstr>
      <vt:lpstr>StartUp_1249</vt:lpstr>
      <vt:lpstr>StartUp_1250</vt:lpstr>
      <vt:lpstr>StartUp_1251</vt:lpstr>
      <vt:lpstr>StartUp_1252</vt:lpstr>
      <vt:lpstr>StartUp_1253</vt:lpstr>
      <vt:lpstr>StartUp_1254</vt:lpstr>
      <vt:lpstr>StartUp_1255</vt:lpstr>
      <vt:lpstr>StartUp_1256</vt:lpstr>
      <vt:lpstr>StartUp_1257</vt:lpstr>
      <vt:lpstr>StartUp_1258</vt:lpstr>
      <vt:lpstr>StartUp_1259</vt:lpstr>
      <vt:lpstr>StartUp_1260</vt:lpstr>
      <vt:lpstr>StartUp_1261</vt:lpstr>
      <vt:lpstr>StartUp_1262</vt:lpstr>
      <vt:lpstr>StartUp_1263</vt:lpstr>
      <vt:lpstr>StartUp_1264</vt:lpstr>
      <vt:lpstr>StartUp_1265</vt:lpstr>
      <vt:lpstr>StartUp_1266</vt:lpstr>
      <vt:lpstr>StartUp_1267</vt:lpstr>
      <vt:lpstr>StartUp_1268</vt:lpstr>
      <vt:lpstr>StartUp_1269</vt:lpstr>
      <vt:lpstr>StartUp_1270</vt:lpstr>
      <vt:lpstr>StartUp_1271</vt:lpstr>
      <vt:lpstr>StartUp_1272</vt:lpstr>
      <vt:lpstr>StartUp_1273</vt:lpstr>
      <vt:lpstr>StartUp_1274</vt:lpstr>
      <vt:lpstr>StartUp_1275</vt:lpstr>
      <vt:lpstr>StartUp_1276</vt:lpstr>
      <vt:lpstr>StartUp_1277</vt:lpstr>
      <vt:lpstr>StartUp_1278</vt:lpstr>
      <vt:lpstr>StartUp_1279</vt:lpstr>
      <vt:lpstr>StartUp_1280</vt:lpstr>
      <vt:lpstr>StartUp_1281</vt:lpstr>
      <vt:lpstr>StartUp_1282</vt:lpstr>
      <vt:lpstr>StartUp_1283</vt:lpstr>
      <vt:lpstr>StartUp_1284</vt:lpstr>
      <vt:lpstr>StartUp_1285</vt:lpstr>
      <vt:lpstr>StartUp_1286</vt:lpstr>
      <vt:lpstr>StartUp_1287</vt:lpstr>
      <vt:lpstr>StartUp_1288</vt:lpstr>
      <vt:lpstr>StartUp_1289</vt:lpstr>
      <vt:lpstr>StartUp_1290</vt:lpstr>
      <vt:lpstr>StartUp_1291</vt:lpstr>
      <vt:lpstr>StartUp_1292</vt:lpstr>
      <vt:lpstr>StartUp_1293</vt:lpstr>
      <vt:lpstr>StartUp_1294</vt:lpstr>
      <vt:lpstr>StartUp_1295</vt:lpstr>
      <vt:lpstr>StartUp_1296</vt:lpstr>
      <vt:lpstr>StartUp_1297</vt:lpstr>
      <vt:lpstr>StartUp_1298</vt:lpstr>
      <vt:lpstr>StartUp_1299</vt:lpstr>
      <vt:lpstr>StartUp_1300</vt:lpstr>
      <vt:lpstr>StartUp_1301</vt:lpstr>
      <vt:lpstr>StartUp_1302</vt:lpstr>
      <vt:lpstr>StartUp_1303</vt:lpstr>
      <vt:lpstr>StartUp_1304</vt:lpstr>
      <vt:lpstr>StartUp_1305</vt:lpstr>
      <vt:lpstr>StartUp_1306</vt:lpstr>
      <vt:lpstr>StartUp_1307</vt:lpstr>
      <vt:lpstr>StartUp_1308</vt:lpstr>
      <vt:lpstr>StartUp_1309</vt:lpstr>
      <vt:lpstr>StartUp_1310</vt:lpstr>
      <vt:lpstr>StartUp_1311</vt:lpstr>
      <vt:lpstr>StartUp_1312</vt:lpstr>
      <vt:lpstr>StartUp_1313</vt:lpstr>
      <vt:lpstr>StartUp_1314</vt:lpstr>
      <vt:lpstr>StartUp_1315</vt:lpstr>
      <vt:lpstr>StartUp_1316</vt:lpstr>
      <vt:lpstr>StartUp_1317</vt:lpstr>
      <vt:lpstr>StartUp_1318</vt:lpstr>
      <vt:lpstr>StartUp_1319</vt:lpstr>
      <vt:lpstr>StartUp_1320</vt:lpstr>
      <vt:lpstr>StartUp_1321</vt:lpstr>
      <vt:lpstr>StartUp_1322</vt:lpstr>
      <vt:lpstr>StartUp_1323</vt:lpstr>
      <vt:lpstr>StartUp_1324</vt:lpstr>
      <vt:lpstr>StartUp_1325</vt:lpstr>
      <vt:lpstr>StartUp_1326</vt:lpstr>
      <vt:lpstr>StartUp_1327</vt:lpstr>
      <vt:lpstr>StartUp_1328</vt:lpstr>
      <vt:lpstr>StartUp_1329</vt:lpstr>
      <vt:lpstr>StartUp_1330</vt:lpstr>
      <vt:lpstr>StartUp_1331</vt:lpstr>
      <vt:lpstr>StartUp_1332</vt:lpstr>
      <vt:lpstr>StartUp_1333</vt:lpstr>
      <vt:lpstr>StartUp_1334</vt:lpstr>
      <vt:lpstr>StartUp_1335</vt:lpstr>
      <vt:lpstr>StartUp_1336</vt:lpstr>
      <vt:lpstr>StartUp_1337</vt:lpstr>
      <vt:lpstr>StartUp_1338</vt:lpstr>
      <vt:lpstr>StartUp_1339</vt:lpstr>
      <vt:lpstr>StartUp_1340</vt:lpstr>
      <vt:lpstr>StartUp_1341</vt:lpstr>
      <vt:lpstr>StartUp_1342</vt:lpstr>
      <vt:lpstr>StartUp_1343</vt:lpstr>
      <vt:lpstr>StartUp_1344</vt:lpstr>
      <vt:lpstr>StartUp_1345</vt:lpstr>
      <vt:lpstr>StartUp_1346</vt:lpstr>
      <vt:lpstr>StartUp_1347</vt:lpstr>
      <vt:lpstr>StartUp_1348</vt:lpstr>
      <vt:lpstr>StartUp_1349</vt:lpstr>
      <vt:lpstr>StartUp_1350</vt:lpstr>
      <vt:lpstr>StartUp_1351</vt:lpstr>
      <vt:lpstr>StartUp_1352</vt:lpstr>
      <vt:lpstr>StartUp_1353</vt:lpstr>
      <vt:lpstr>StartUp_1354</vt:lpstr>
      <vt:lpstr>StartUp_1355</vt:lpstr>
      <vt:lpstr>StartUp_1356</vt:lpstr>
      <vt:lpstr>StartUp_1357</vt:lpstr>
      <vt:lpstr>StartUp_1358</vt:lpstr>
      <vt:lpstr>StartUp_1359</vt:lpstr>
      <vt:lpstr>StartUp_1360</vt:lpstr>
      <vt:lpstr>StartUp_1361</vt:lpstr>
      <vt:lpstr>StartUp_1362</vt:lpstr>
      <vt:lpstr>StartUp_1363</vt:lpstr>
      <vt:lpstr>StartUp_1364</vt:lpstr>
      <vt:lpstr>StartUp_1365</vt:lpstr>
      <vt:lpstr>StartUp_1366</vt:lpstr>
      <vt:lpstr>StartUp_1367</vt:lpstr>
      <vt:lpstr>StartUp_1368</vt:lpstr>
      <vt:lpstr>StartUp_1369</vt:lpstr>
      <vt:lpstr>StartUp_1370</vt:lpstr>
      <vt:lpstr>StartUp_1371</vt:lpstr>
      <vt:lpstr>StartUp_1372</vt:lpstr>
      <vt:lpstr>StartUp_1373</vt:lpstr>
      <vt:lpstr>StartUp_1374</vt:lpstr>
      <vt:lpstr>StartUp_1375</vt:lpstr>
      <vt:lpstr>StartUp_1376</vt:lpstr>
      <vt:lpstr>StartUp_1377</vt:lpstr>
      <vt:lpstr>StartUp_1378</vt:lpstr>
      <vt:lpstr>StartUp_1379</vt:lpstr>
      <vt:lpstr>StartUp_1380</vt:lpstr>
      <vt:lpstr>StartUp_1381</vt:lpstr>
      <vt:lpstr>StartUp_1382</vt:lpstr>
      <vt:lpstr>StartUp_1383</vt:lpstr>
      <vt:lpstr>StartUp_1384</vt:lpstr>
      <vt:lpstr>StartUp_1385</vt:lpstr>
      <vt:lpstr>StartUp_1386</vt:lpstr>
      <vt:lpstr>StartUp_1387</vt:lpstr>
      <vt:lpstr>StartUp_1388</vt:lpstr>
      <vt:lpstr>StartUp_1389</vt:lpstr>
      <vt:lpstr>StartUp_1390</vt:lpstr>
      <vt:lpstr>StartUp_1391</vt:lpstr>
      <vt:lpstr>StartUp_1392</vt:lpstr>
      <vt:lpstr>StartUp_1393</vt:lpstr>
      <vt:lpstr>StartUp_1394</vt:lpstr>
      <vt:lpstr>StartUp_1395</vt:lpstr>
      <vt:lpstr>StartUp_1396</vt:lpstr>
      <vt:lpstr>StartUp_1397</vt:lpstr>
      <vt:lpstr>StartUp_1398</vt:lpstr>
      <vt:lpstr>StartUp_1399</vt:lpstr>
      <vt:lpstr>StartUp_1400</vt:lpstr>
      <vt:lpstr>StartUp_1401</vt:lpstr>
      <vt:lpstr>StartUp_1402</vt:lpstr>
      <vt:lpstr>StartUp_1403</vt:lpstr>
      <vt:lpstr>StartUp_1404</vt:lpstr>
      <vt:lpstr>StartUp_1405</vt:lpstr>
      <vt:lpstr>StartUp_1406</vt:lpstr>
      <vt:lpstr>StartUp_1407</vt:lpstr>
      <vt:lpstr>StartUp_1408</vt:lpstr>
      <vt:lpstr>StartUp_1409</vt:lpstr>
      <vt:lpstr>StartUp_1410</vt:lpstr>
      <vt:lpstr>StartUp_1411</vt:lpstr>
      <vt:lpstr>StartUp_1412</vt:lpstr>
      <vt:lpstr>StartUp_1413</vt:lpstr>
      <vt:lpstr>StartUp_1414</vt:lpstr>
      <vt:lpstr>StartUp_1415</vt:lpstr>
      <vt:lpstr>StartUp_1416</vt:lpstr>
      <vt:lpstr>StartUp_1417</vt:lpstr>
      <vt:lpstr>StartUp_1418</vt:lpstr>
      <vt:lpstr>StartUp_1419</vt:lpstr>
      <vt:lpstr>StartUp_1420</vt:lpstr>
      <vt:lpstr>StartUp_1421</vt:lpstr>
      <vt:lpstr>StartUp_1422</vt:lpstr>
      <vt:lpstr>StartUp_1423</vt:lpstr>
      <vt:lpstr>StartUp_1424</vt:lpstr>
      <vt:lpstr>StartUp_1425</vt:lpstr>
      <vt:lpstr>StartUp_1426</vt:lpstr>
      <vt:lpstr>StartUp_1427</vt:lpstr>
      <vt:lpstr>StartUp_1428</vt:lpstr>
      <vt:lpstr>StartUp_1429</vt:lpstr>
      <vt:lpstr>StartUp_1430</vt:lpstr>
      <vt:lpstr>StartUp_1431</vt:lpstr>
      <vt:lpstr>StartUp_1432</vt:lpstr>
      <vt:lpstr>StartUp_1433</vt:lpstr>
      <vt:lpstr>StartUp_1434</vt:lpstr>
      <vt:lpstr>StartUp_1435</vt:lpstr>
      <vt:lpstr>StartUp_1436</vt:lpstr>
      <vt:lpstr>StartUp_1437</vt:lpstr>
      <vt:lpstr>StartUp_1438</vt:lpstr>
      <vt:lpstr>StartUp_1439</vt:lpstr>
      <vt:lpstr>StartUp_1440</vt:lpstr>
      <vt:lpstr>StartUp_1441</vt:lpstr>
      <vt:lpstr>StartUp_1442</vt:lpstr>
      <vt:lpstr>StartUp_1443</vt:lpstr>
      <vt:lpstr>StartUp_1444</vt:lpstr>
      <vt:lpstr>StartUp_1445</vt:lpstr>
      <vt:lpstr>StartUp_1446</vt:lpstr>
      <vt:lpstr>StartUp_1447</vt:lpstr>
      <vt:lpstr>StartUp_1448</vt:lpstr>
      <vt:lpstr>StartUp_1449</vt:lpstr>
      <vt:lpstr>StartUp_1450</vt:lpstr>
      <vt:lpstr>StartUp_1451</vt:lpstr>
      <vt:lpstr>StartUp_1452</vt:lpstr>
      <vt:lpstr>StartUp_1453</vt:lpstr>
      <vt:lpstr>StartUp_1454</vt:lpstr>
      <vt:lpstr>StartUp_1455</vt:lpstr>
      <vt:lpstr>StartUp_1456</vt:lpstr>
      <vt:lpstr>StartUp_1457</vt:lpstr>
      <vt:lpstr>StartUp_1458</vt:lpstr>
      <vt:lpstr>StartUp_1459</vt:lpstr>
      <vt:lpstr>StartUp_1460</vt:lpstr>
      <vt:lpstr>StartUp_1461</vt:lpstr>
      <vt:lpstr>StartUp_1462</vt:lpstr>
      <vt:lpstr>StartUp_1463</vt:lpstr>
      <vt:lpstr>StartUp_1464</vt:lpstr>
      <vt:lpstr>StartUp_1465</vt:lpstr>
      <vt:lpstr>StartUp_1466</vt:lpstr>
      <vt:lpstr>StartUp_1467</vt:lpstr>
      <vt:lpstr>StartUp_1468</vt:lpstr>
      <vt:lpstr>StartUp_1469</vt:lpstr>
      <vt:lpstr>StartUp_1470</vt:lpstr>
      <vt:lpstr>StartUp_1471</vt:lpstr>
      <vt:lpstr>StartUp_1472</vt:lpstr>
      <vt:lpstr>StartUp_1473</vt:lpstr>
      <vt:lpstr>StartUp_1474</vt:lpstr>
      <vt:lpstr>StartUp_1475</vt:lpstr>
      <vt:lpstr>StartUp_1476</vt:lpstr>
      <vt:lpstr>StartUp_1477</vt:lpstr>
      <vt:lpstr>StartUp_1478</vt:lpstr>
      <vt:lpstr>StartUp_1479</vt:lpstr>
      <vt:lpstr>StartUp_1480</vt:lpstr>
      <vt:lpstr>StartUp_1481</vt:lpstr>
      <vt:lpstr>StartUp_1482</vt:lpstr>
      <vt:lpstr>StartUp_1483</vt:lpstr>
      <vt:lpstr>StartUp_1484</vt:lpstr>
      <vt:lpstr>StartUp_1485</vt:lpstr>
      <vt:lpstr>StartUp_1486</vt:lpstr>
      <vt:lpstr>StartUp_1487</vt:lpstr>
      <vt:lpstr>StartUp_1488</vt:lpstr>
      <vt:lpstr>StartUp_1489</vt:lpstr>
      <vt:lpstr>StartUp_1490</vt:lpstr>
      <vt:lpstr>StartUp_1491</vt:lpstr>
      <vt:lpstr>StartUp_1492</vt:lpstr>
      <vt:lpstr>StartUp_1493</vt:lpstr>
      <vt:lpstr>StartUp_1494</vt:lpstr>
      <vt:lpstr>StartUp_1495</vt:lpstr>
      <vt:lpstr>StartUp_1496</vt:lpstr>
      <vt:lpstr>StartUp_1497</vt:lpstr>
      <vt:lpstr>StartUp_1498</vt:lpstr>
      <vt:lpstr>StartUp_1499</vt:lpstr>
      <vt:lpstr>StartUp_1500</vt:lpstr>
      <vt:lpstr>StartUp_1501</vt:lpstr>
      <vt:lpstr>StartUp_1502</vt:lpstr>
      <vt:lpstr>StartUp_1503</vt:lpstr>
      <vt:lpstr>StartUp_1504</vt:lpstr>
      <vt:lpstr>StartUp_1505</vt:lpstr>
      <vt:lpstr>StartUp_1506</vt:lpstr>
      <vt:lpstr>StartUp_1507</vt:lpstr>
      <vt:lpstr>StartUp_1508</vt:lpstr>
      <vt:lpstr>StartUp_1509</vt:lpstr>
      <vt:lpstr>StartUp_1510</vt:lpstr>
      <vt:lpstr>StartUp_1511</vt:lpstr>
      <vt:lpstr>StartUp_1512</vt:lpstr>
      <vt:lpstr>StartUp_1513</vt:lpstr>
      <vt:lpstr>StartUp_1514</vt:lpstr>
      <vt:lpstr>StartUp_1515</vt:lpstr>
      <vt:lpstr>StartUp_1516</vt:lpstr>
      <vt:lpstr>StartUp_1517</vt:lpstr>
      <vt:lpstr>StartUp_1518</vt:lpstr>
      <vt:lpstr>StartUp_1519</vt:lpstr>
      <vt:lpstr>StartUp_1520</vt:lpstr>
      <vt:lpstr>StartUp_1521</vt:lpstr>
      <vt:lpstr>StartUp_1522</vt:lpstr>
      <vt:lpstr>StartUp_1523</vt:lpstr>
      <vt:lpstr>StartUp_1524</vt:lpstr>
      <vt:lpstr>StartUp_1525</vt:lpstr>
      <vt:lpstr>StartUp_1526</vt:lpstr>
      <vt:lpstr>StartUp_1527</vt:lpstr>
      <vt:lpstr>StartUp_1528</vt:lpstr>
      <vt:lpstr>StartUp_1529</vt:lpstr>
      <vt:lpstr>StartUp_1530</vt:lpstr>
      <vt:lpstr>StartUp_1531</vt:lpstr>
      <vt:lpstr>StartUp_1532</vt:lpstr>
      <vt:lpstr>StartUp_1533</vt:lpstr>
      <vt:lpstr>StartUp_1534</vt:lpstr>
      <vt:lpstr>StartUp_1535</vt:lpstr>
      <vt:lpstr>StartUp_1536</vt:lpstr>
      <vt:lpstr>StartUp_1537</vt:lpstr>
      <vt:lpstr>StartUp_1538</vt:lpstr>
      <vt:lpstr>StartUp_1539</vt:lpstr>
      <vt:lpstr>StartUp_1540</vt:lpstr>
      <vt:lpstr>StartUp_1541</vt:lpstr>
      <vt:lpstr>StartUp_1542</vt:lpstr>
      <vt:lpstr>StartUp_1543</vt:lpstr>
      <vt:lpstr>StartUp_1544</vt:lpstr>
      <vt:lpstr>StartUp_1545</vt:lpstr>
      <vt:lpstr>StartUp_1546</vt:lpstr>
      <vt:lpstr>StartUp_1547</vt:lpstr>
      <vt:lpstr>StartUp_1548</vt:lpstr>
      <vt:lpstr>StartUp_1549</vt:lpstr>
      <vt:lpstr>StartUp_1550</vt:lpstr>
      <vt:lpstr>StartUp_1551</vt:lpstr>
      <vt:lpstr>StartUp_1552</vt:lpstr>
      <vt:lpstr>StartUp_1553</vt:lpstr>
      <vt:lpstr>StartUp_1554</vt:lpstr>
      <vt:lpstr>StartUp_1555</vt:lpstr>
      <vt:lpstr>StartUp_1556</vt:lpstr>
      <vt:lpstr>StartUp_1557</vt:lpstr>
      <vt:lpstr>StartUp_1558</vt:lpstr>
      <vt:lpstr>StartUp_1559</vt:lpstr>
      <vt:lpstr>StartUp_1560</vt:lpstr>
      <vt:lpstr>StartUp_1561</vt:lpstr>
      <vt:lpstr>StartUp_1562</vt:lpstr>
      <vt:lpstr>StartUp_1563</vt:lpstr>
      <vt:lpstr>StartUp_1564</vt:lpstr>
      <vt:lpstr>StartUp_1565</vt:lpstr>
      <vt:lpstr>StartUp_1566</vt:lpstr>
      <vt:lpstr>StartUp_1567</vt:lpstr>
      <vt:lpstr>StartUp_1568</vt:lpstr>
      <vt:lpstr>StartUp_1569</vt:lpstr>
      <vt:lpstr>StartUp_1570</vt:lpstr>
      <vt:lpstr>StartUp_1571</vt:lpstr>
      <vt:lpstr>StartUp_1572</vt:lpstr>
      <vt:lpstr>StartUp_1573</vt:lpstr>
      <vt:lpstr>StartUp_1574</vt:lpstr>
      <vt:lpstr>StartUp_1575</vt:lpstr>
      <vt:lpstr>StartUp_1576</vt:lpstr>
      <vt:lpstr>StartUp_1577</vt:lpstr>
      <vt:lpstr>StartUp_1578</vt:lpstr>
      <vt:lpstr>StartUp_1579</vt:lpstr>
      <vt:lpstr>StartUp_1580</vt:lpstr>
      <vt:lpstr>StartUp_1581</vt:lpstr>
      <vt:lpstr>StartUp_1582</vt:lpstr>
      <vt:lpstr>StartUp_1583</vt:lpstr>
      <vt:lpstr>StartUp_1584</vt:lpstr>
      <vt:lpstr>StartUp_1585</vt:lpstr>
      <vt:lpstr>StartUp_1586</vt:lpstr>
      <vt:lpstr>StartUp_1587</vt:lpstr>
      <vt:lpstr>StartUp_1588</vt:lpstr>
      <vt:lpstr>StartUp_1589</vt:lpstr>
      <vt:lpstr>StartUp_1590</vt:lpstr>
      <vt:lpstr>StartUp_1591</vt:lpstr>
      <vt:lpstr>StartUp_1592</vt:lpstr>
      <vt:lpstr>StartUp_1593</vt:lpstr>
      <vt:lpstr>StartUp_1594</vt:lpstr>
      <vt:lpstr>StartUp_1595</vt:lpstr>
      <vt:lpstr>StartUp_1596</vt:lpstr>
      <vt:lpstr>StartUp_1597</vt:lpstr>
      <vt:lpstr>StartUp_1598</vt:lpstr>
      <vt:lpstr>StartUp_1599</vt:lpstr>
      <vt:lpstr>StartUp_1600</vt:lpstr>
      <vt:lpstr>StartUp_1601</vt:lpstr>
      <vt:lpstr>StartUp_1602</vt:lpstr>
      <vt:lpstr>StartUp_1603</vt:lpstr>
      <vt:lpstr>StartUp_1604</vt:lpstr>
      <vt:lpstr>StartUp_1605</vt:lpstr>
      <vt:lpstr>StartUp_1606</vt:lpstr>
      <vt:lpstr>StartUp_1607</vt:lpstr>
      <vt:lpstr>StartUp_1608</vt:lpstr>
      <vt:lpstr>StartUp_1609</vt:lpstr>
      <vt:lpstr>StartUp_1610</vt:lpstr>
      <vt:lpstr>StartUp_1611</vt:lpstr>
      <vt:lpstr>StartUp_1612</vt:lpstr>
      <vt:lpstr>StartUp_1613</vt:lpstr>
      <vt:lpstr>StartUp_1614</vt:lpstr>
      <vt:lpstr>StartUp_1615</vt:lpstr>
      <vt:lpstr>StartUp_1616</vt:lpstr>
      <vt:lpstr>StartUp_1617</vt:lpstr>
      <vt:lpstr>StartUp_1618</vt:lpstr>
      <vt:lpstr>StartUp_1619</vt:lpstr>
      <vt:lpstr>StartUp_1620</vt:lpstr>
      <vt:lpstr>StartUp_1621</vt:lpstr>
      <vt:lpstr>StartUp_1622</vt:lpstr>
      <vt:lpstr>StartUp_1623</vt:lpstr>
      <vt:lpstr>StartUp_1624</vt:lpstr>
      <vt:lpstr>StartUp_1625</vt:lpstr>
      <vt:lpstr>StartUp_1626</vt:lpstr>
      <vt:lpstr>StartUp_1627</vt:lpstr>
      <vt:lpstr>StartUp_1628</vt:lpstr>
      <vt:lpstr>StartUp_1629</vt:lpstr>
      <vt:lpstr>StartUp_1630</vt:lpstr>
      <vt:lpstr>StartUp_1631</vt:lpstr>
      <vt:lpstr>StartUp_1632</vt:lpstr>
      <vt:lpstr>StartUp_1633</vt:lpstr>
      <vt:lpstr>StartUp_1634</vt:lpstr>
      <vt:lpstr>StartUp_1635</vt:lpstr>
      <vt:lpstr>StartUp_1636</vt:lpstr>
      <vt:lpstr>StartUp_1637</vt:lpstr>
      <vt:lpstr>StartUp_1638</vt:lpstr>
      <vt:lpstr>StartUp_1639</vt:lpstr>
      <vt:lpstr>StartUp_1640</vt:lpstr>
      <vt:lpstr>StartUp_1641</vt:lpstr>
      <vt:lpstr>StartUp_1642</vt:lpstr>
      <vt:lpstr>StartUp_1643</vt:lpstr>
      <vt:lpstr>StartUp_1644</vt:lpstr>
      <vt:lpstr>StartUp_1645</vt:lpstr>
      <vt:lpstr>StartUp_1646</vt:lpstr>
      <vt:lpstr>StartUp_1647</vt:lpstr>
      <vt:lpstr>StartUp_1648</vt:lpstr>
      <vt:lpstr>StartUp_1649</vt:lpstr>
      <vt:lpstr>StartUp_1650</vt:lpstr>
      <vt:lpstr>StartUp_1651</vt:lpstr>
      <vt:lpstr>StartUp_1652</vt:lpstr>
      <vt:lpstr>StartUp_1653</vt:lpstr>
      <vt:lpstr>StartUp_1654</vt:lpstr>
      <vt:lpstr>StartUp_1655</vt:lpstr>
      <vt:lpstr>StartUp_1656</vt:lpstr>
      <vt:lpstr>StartUp_1657</vt:lpstr>
      <vt:lpstr>StartUp_1658</vt:lpstr>
      <vt:lpstr>StartUp_1659</vt:lpstr>
      <vt:lpstr>StartUp_1660</vt:lpstr>
      <vt:lpstr>StartUp_1661</vt:lpstr>
      <vt:lpstr>StartUp_1662</vt:lpstr>
      <vt:lpstr>StartUp_1663</vt:lpstr>
      <vt:lpstr>StartUp_1664</vt:lpstr>
      <vt:lpstr>StartUp_1665</vt:lpstr>
      <vt:lpstr>StartUp_1666</vt:lpstr>
      <vt:lpstr>StartUp_1667</vt:lpstr>
      <vt:lpstr>StartUp_1668</vt:lpstr>
      <vt:lpstr>StartUp_1669</vt:lpstr>
      <vt:lpstr>StartUp_1670</vt:lpstr>
      <vt:lpstr>StartUp_1671</vt:lpstr>
      <vt:lpstr>StartUp_1672</vt:lpstr>
      <vt:lpstr>StartUp_1673</vt:lpstr>
      <vt:lpstr>StartUp_1674</vt:lpstr>
      <vt:lpstr>StartUp_1675</vt:lpstr>
      <vt:lpstr>StartUp_1676</vt:lpstr>
      <vt:lpstr>StartUp_1677</vt:lpstr>
      <vt:lpstr>StartUp_1678</vt:lpstr>
      <vt:lpstr>StartUp_1679</vt:lpstr>
      <vt:lpstr>StartUp_1680</vt:lpstr>
      <vt:lpstr>StartUp_1681</vt:lpstr>
      <vt:lpstr>StartUp_1682</vt:lpstr>
      <vt:lpstr>StartUp_1683</vt:lpstr>
      <vt:lpstr>StartUp_1684</vt:lpstr>
      <vt:lpstr>StartUp_1685</vt:lpstr>
      <vt:lpstr>StartUp_1686</vt:lpstr>
      <vt:lpstr>StartUp_1687</vt:lpstr>
      <vt:lpstr>StartUp_1688</vt:lpstr>
      <vt:lpstr>StartUp_1689</vt:lpstr>
      <vt:lpstr>StartUp_1690</vt:lpstr>
      <vt:lpstr>StartUp_1691</vt:lpstr>
      <vt:lpstr>StartUp_1692</vt:lpstr>
      <vt:lpstr>StartUp_1693</vt:lpstr>
      <vt:lpstr>StartUp_1694</vt:lpstr>
      <vt:lpstr>StartUp_1695</vt:lpstr>
      <vt:lpstr>StartUp_1696</vt:lpstr>
      <vt:lpstr>StartUp_1697</vt:lpstr>
      <vt:lpstr>StartUp_1698</vt:lpstr>
      <vt:lpstr>StartUp_1699</vt:lpstr>
      <vt:lpstr>StartUp_1700</vt:lpstr>
      <vt:lpstr>StartUp_1701</vt:lpstr>
      <vt:lpstr>StartUp_1702</vt:lpstr>
      <vt:lpstr>StartUp_1703</vt:lpstr>
      <vt:lpstr>StartUp_1704</vt:lpstr>
      <vt:lpstr>StartUp_1705</vt:lpstr>
      <vt:lpstr>StartUp_1706</vt:lpstr>
      <vt:lpstr>StartUp_1707</vt:lpstr>
      <vt:lpstr>StartUp_1708</vt:lpstr>
      <vt:lpstr>StartUp_1709</vt:lpstr>
      <vt:lpstr>StartUp_1710</vt:lpstr>
      <vt:lpstr>StartUp_1711</vt:lpstr>
      <vt:lpstr>StartUp_1712</vt:lpstr>
      <vt:lpstr>StartUp_1713</vt:lpstr>
      <vt:lpstr>StartUp_1714</vt:lpstr>
      <vt:lpstr>StartUp_1715</vt:lpstr>
      <vt:lpstr>StartUp_1716</vt:lpstr>
      <vt:lpstr>StartUp_1717</vt:lpstr>
      <vt:lpstr>StartUp_1718</vt:lpstr>
      <vt:lpstr>StartUp_1719</vt:lpstr>
      <vt:lpstr>StartUp_1720</vt:lpstr>
      <vt:lpstr>StartUp_1721</vt:lpstr>
      <vt:lpstr>StartUp_1722</vt:lpstr>
      <vt:lpstr>StartUp_1723</vt:lpstr>
      <vt:lpstr>StartUp_1724</vt:lpstr>
      <vt:lpstr>StartUp_1725</vt:lpstr>
      <vt:lpstr>StartUp_1726</vt:lpstr>
      <vt:lpstr>StartUp_1727</vt:lpstr>
      <vt:lpstr>StartUp_1728</vt:lpstr>
      <vt:lpstr>StartUp_1729</vt:lpstr>
      <vt:lpstr>StartUp_1730</vt:lpstr>
      <vt:lpstr>StartUp_1731</vt:lpstr>
      <vt:lpstr>StartUp_1732</vt:lpstr>
      <vt:lpstr>StartUp_1733</vt:lpstr>
      <vt:lpstr>StartUp_1734</vt:lpstr>
      <vt:lpstr>StartUp_1735</vt:lpstr>
      <vt:lpstr>StartUp_1736</vt:lpstr>
      <vt:lpstr>StartUp_1737</vt:lpstr>
      <vt:lpstr>StartUp_1738</vt:lpstr>
      <vt:lpstr>StartUp_1739</vt:lpstr>
      <vt:lpstr>StartUp_1740</vt:lpstr>
      <vt:lpstr>StartUp_1741</vt:lpstr>
      <vt:lpstr>StartUp_1742</vt:lpstr>
      <vt:lpstr>StartUp_1743</vt:lpstr>
      <vt:lpstr>StartUp_1744</vt:lpstr>
      <vt:lpstr>StartUp_1745</vt:lpstr>
      <vt:lpstr>StartUp_1746</vt:lpstr>
      <vt:lpstr>StartUp_1747</vt:lpstr>
      <vt:lpstr>StartUp_1748</vt:lpstr>
      <vt:lpstr>StartUp_1749</vt:lpstr>
      <vt:lpstr>StartUp_1750</vt:lpstr>
      <vt:lpstr>StartUp_1751</vt:lpstr>
      <vt:lpstr>StartUp_1752</vt:lpstr>
      <vt:lpstr>StartUp_1753</vt:lpstr>
      <vt:lpstr>StartUp_1754</vt:lpstr>
      <vt:lpstr>StartUp_1755</vt:lpstr>
      <vt:lpstr>StartUp_1756</vt:lpstr>
      <vt:lpstr>StartUp_1757</vt:lpstr>
      <vt:lpstr>StartUp_1758</vt:lpstr>
      <vt:lpstr>StartUp_1759</vt:lpstr>
      <vt:lpstr>StartUp_1760</vt:lpstr>
      <vt:lpstr>StartUp_1761</vt:lpstr>
      <vt:lpstr>StartUp_1762</vt:lpstr>
      <vt:lpstr>StartUp_1763</vt:lpstr>
      <vt:lpstr>StartUp_1764</vt:lpstr>
      <vt:lpstr>StartUp_1765</vt:lpstr>
      <vt:lpstr>StartUp_1766</vt:lpstr>
      <vt:lpstr>StartUp_1767</vt:lpstr>
      <vt:lpstr>StartUp_1768</vt:lpstr>
      <vt:lpstr>StartUp_1769</vt:lpstr>
      <vt:lpstr>StartUp_1770</vt:lpstr>
      <vt:lpstr>StartUp_1771</vt:lpstr>
      <vt:lpstr>StartUp_1772</vt:lpstr>
      <vt:lpstr>StartUp_1773</vt:lpstr>
      <vt:lpstr>StartUp_1774</vt:lpstr>
      <vt:lpstr>StartUp_1775</vt:lpstr>
      <vt:lpstr>StartUp_1776</vt:lpstr>
      <vt:lpstr>StartUp_1777</vt:lpstr>
      <vt:lpstr>StartUp_1778</vt:lpstr>
      <vt:lpstr>StartUp_1779</vt:lpstr>
      <vt:lpstr>StartUp_1780</vt:lpstr>
      <vt:lpstr>StartUp_1781</vt:lpstr>
      <vt:lpstr>StartUp_1782</vt:lpstr>
      <vt:lpstr>StartUp_1783</vt:lpstr>
      <vt:lpstr>StartUp_1784</vt:lpstr>
      <vt:lpstr>StartUp_1785</vt:lpstr>
      <vt:lpstr>StartUp_1786</vt:lpstr>
      <vt:lpstr>StartUp_1787</vt:lpstr>
      <vt:lpstr>StartUp_1788</vt:lpstr>
      <vt:lpstr>StartUp_1789</vt:lpstr>
      <vt:lpstr>StartUp_1790</vt:lpstr>
      <vt:lpstr>StartUp_1791</vt:lpstr>
      <vt:lpstr>StartUp_1792</vt:lpstr>
      <vt:lpstr>StartUp_1793</vt:lpstr>
      <vt:lpstr>StartUp_1794</vt:lpstr>
      <vt:lpstr>StartUp_1795</vt:lpstr>
      <vt:lpstr>StartUp_1796</vt:lpstr>
      <vt:lpstr>StartUp_1797</vt:lpstr>
      <vt:lpstr>StartUp_1798</vt:lpstr>
      <vt:lpstr>StartUp_1799</vt:lpstr>
      <vt:lpstr>StartUp_1800</vt:lpstr>
      <vt:lpstr>StartUp_1801</vt:lpstr>
      <vt:lpstr>StartUp_1802</vt:lpstr>
      <vt:lpstr>StartUp_1803</vt:lpstr>
      <vt:lpstr>StartUp_1804</vt:lpstr>
      <vt:lpstr>StartUp_1805</vt:lpstr>
      <vt:lpstr>StartUp_1806</vt:lpstr>
      <vt:lpstr>StartUp_1807</vt:lpstr>
      <vt:lpstr>StartUp_1808</vt:lpstr>
      <vt:lpstr>StartUp_1809</vt:lpstr>
      <vt:lpstr>StartUp_1810</vt:lpstr>
      <vt:lpstr>StartUp_1811</vt:lpstr>
      <vt:lpstr>StartUp_1812</vt:lpstr>
      <vt:lpstr>StartUp_1813</vt:lpstr>
      <vt:lpstr>StartUp_1814</vt:lpstr>
      <vt:lpstr>StartUp_1815</vt:lpstr>
      <vt:lpstr>StartUp_1816</vt:lpstr>
      <vt:lpstr>StartUp_1817</vt:lpstr>
      <vt:lpstr>StartUp_1818</vt:lpstr>
      <vt:lpstr>StartUp_1819</vt:lpstr>
      <vt:lpstr>StartUp_1820</vt:lpstr>
      <vt:lpstr>StartUp_1821</vt:lpstr>
      <vt:lpstr>StartUp_1822</vt:lpstr>
      <vt:lpstr>StartUp_1823</vt:lpstr>
      <vt:lpstr>StartUp_1824</vt:lpstr>
      <vt:lpstr>StartUp_1825</vt:lpstr>
      <vt:lpstr>StartUp_1826</vt:lpstr>
      <vt:lpstr>StartUp_1827</vt:lpstr>
      <vt:lpstr>StartUp_1828</vt:lpstr>
      <vt:lpstr>StartUp_1829</vt:lpstr>
      <vt:lpstr>StartUp_1830</vt:lpstr>
      <vt:lpstr>StartUp_1831</vt:lpstr>
      <vt:lpstr>StartUp_1832</vt:lpstr>
      <vt:lpstr>StartUp_1833</vt:lpstr>
      <vt:lpstr>StartUp_1834</vt:lpstr>
      <vt:lpstr>StartUp_1835</vt:lpstr>
      <vt:lpstr>StartUp_1836</vt:lpstr>
      <vt:lpstr>StartUp_1837</vt:lpstr>
      <vt:lpstr>StartUp_1838</vt:lpstr>
      <vt:lpstr>StartUp_1839</vt:lpstr>
      <vt:lpstr>StartUp_1840</vt:lpstr>
      <vt:lpstr>StartUp_1841</vt:lpstr>
      <vt:lpstr>StartUp_1842</vt:lpstr>
      <vt:lpstr>StartUp_1843</vt:lpstr>
      <vt:lpstr>StartUp_1844</vt:lpstr>
      <vt:lpstr>StartUp_1845</vt:lpstr>
      <vt:lpstr>StartUp_1846</vt:lpstr>
      <vt:lpstr>StartUp_1847</vt:lpstr>
      <vt:lpstr>StartUp_1848</vt:lpstr>
      <vt:lpstr>StartUp_1849</vt:lpstr>
      <vt:lpstr>StartUp_1850</vt:lpstr>
      <vt:lpstr>StartUp_1851</vt:lpstr>
      <vt:lpstr>StartUp_1852</vt:lpstr>
      <vt:lpstr>StartUp_1853</vt:lpstr>
      <vt:lpstr>StartUp_1854</vt:lpstr>
      <vt:lpstr>StartUp_1855</vt:lpstr>
      <vt:lpstr>StartUp_1856</vt:lpstr>
      <vt:lpstr>StartUp_1857</vt:lpstr>
      <vt:lpstr>StartUp_1858</vt:lpstr>
      <vt:lpstr>StartUp_1859</vt:lpstr>
      <vt:lpstr>StartUp_1860</vt:lpstr>
      <vt:lpstr>StartUp_1861</vt:lpstr>
      <vt:lpstr>StartUp_1862</vt:lpstr>
      <vt:lpstr>StartUp_1863</vt:lpstr>
      <vt:lpstr>StartUp_1864</vt:lpstr>
      <vt:lpstr>StartUp_1865</vt:lpstr>
      <vt:lpstr>StartUp_1866</vt:lpstr>
      <vt:lpstr>StartUp_1867</vt:lpstr>
      <vt:lpstr>StartUp_1868</vt:lpstr>
      <vt:lpstr>StartUp_1869</vt:lpstr>
      <vt:lpstr>StartUp_1870</vt:lpstr>
      <vt:lpstr>StartUp_1871</vt:lpstr>
      <vt:lpstr>StartUp_1872</vt:lpstr>
      <vt:lpstr>StartUp_1873</vt:lpstr>
      <vt:lpstr>StartUp_1874</vt:lpstr>
      <vt:lpstr>StartUp_1875</vt:lpstr>
      <vt:lpstr>StartUp_1876</vt:lpstr>
      <vt:lpstr>StartUp_1877</vt:lpstr>
      <vt:lpstr>StartUp_1878</vt:lpstr>
      <vt:lpstr>StartUp_1879</vt:lpstr>
      <vt:lpstr>StartUp_1880</vt:lpstr>
      <vt:lpstr>StartUp_1881</vt:lpstr>
      <vt:lpstr>StartUp_1882</vt:lpstr>
      <vt:lpstr>StartUp_1883</vt:lpstr>
      <vt:lpstr>StartUp_1884</vt:lpstr>
      <vt:lpstr>StartUp_1885</vt:lpstr>
      <vt:lpstr>StartUp_1886</vt:lpstr>
      <vt:lpstr>StartUp_1887</vt:lpstr>
      <vt:lpstr>StartUp_1888</vt:lpstr>
      <vt:lpstr>StartUp_1889</vt:lpstr>
      <vt:lpstr>StartUp_1890</vt:lpstr>
      <vt:lpstr>StartUp_1891</vt:lpstr>
      <vt:lpstr>StartUp_1892</vt:lpstr>
      <vt:lpstr>StartUp_1893</vt:lpstr>
      <vt:lpstr>StartUp_1894</vt:lpstr>
      <vt:lpstr>StartUp_1895</vt:lpstr>
      <vt:lpstr>StartUp_1896</vt:lpstr>
      <vt:lpstr>StartUp_1897</vt:lpstr>
      <vt:lpstr>StartUp_1898</vt:lpstr>
      <vt:lpstr>StartUp_1899</vt:lpstr>
      <vt:lpstr>StartUp_1900</vt:lpstr>
      <vt:lpstr>StartUp_1901</vt:lpstr>
      <vt:lpstr>StartUp_1902</vt:lpstr>
      <vt:lpstr>StartUp_1903</vt:lpstr>
      <vt:lpstr>StartUp_1904</vt:lpstr>
      <vt:lpstr>StartUp_1905</vt:lpstr>
      <vt:lpstr>StartUp_1906</vt:lpstr>
      <vt:lpstr>StartUp_1907</vt:lpstr>
      <vt:lpstr>StartUp_1908</vt:lpstr>
      <vt:lpstr>StartUp_1909</vt:lpstr>
      <vt:lpstr>StartUp_1910</vt:lpstr>
      <vt:lpstr>StartUp_1911</vt:lpstr>
      <vt:lpstr>StartUp_1912</vt:lpstr>
      <vt:lpstr>StartUp_1913</vt:lpstr>
      <vt:lpstr>StartUp_1914</vt:lpstr>
      <vt:lpstr>StartUp_1915</vt:lpstr>
      <vt:lpstr>StartUp_1916</vt:lpstr>
      <vt:lpstr>StartUp_1917</vt:lpstr>
      <vt:lpstr>StartUp_1918</vt:lpstr>
      <vt:lpstr>StartUp_1919</vt:lpstr>
      <vt:lpstr>StartUp_1920</vt:lpstr>
      <vt:lpstr>StartUp_1921</vt:lpstr>
      <vt:lpstr>StartUp_1922</vt:lpstr>
      <vt:lpstr>StartUp_1923</vt:lpstr>
      <vt:lpstr>StartUp_1924</vt:lpstr>
      <vt:lpstr>StartUp_1925</vt:lpstr>
      <vt:lpstr>StartUp_1926</vt:lpstr>
      <vt:lpstr>StartUp_1927</vt:lpstr>
      <vt:lpstr>StartUp_1928</vt:lpstr>
      <vt:lpstr>StartUp_1929</vt:lpstr>
      <vt:lpstr>StartUp_1930</vt:lpstr>
      <vt:lpstr>StartUp_1931</vt:lpstr>
      <vt:lpstr>StartUp_1932</vt:lpstr>
      <vt:lpstr>StartUp_1933</vt:lpstr>
      <vt:lpstr>StartUp_1934</vt:lpstr>
      <vt:lpstr>StartUp_1935</vt:lpstr>
      <vt:lpstr>StartUp_1936</vt:lpstr>
      <vt:lpstr>StartUp_1937</vt:lpstr>
      <vt:lpstr>StartUp_1938</vt:lpstr>
      <vt:lpstr>StartUp_1939</vt:lpstr>
      <vt:lpstr>StartUp_1940</vt:lpstr>
      <vt:lpstr>StartUp_1941</vt:lpstr>
      <vt:lpstr>StartUp_1942</vt:lpstr>
      <vt:lpstr>StartUp_1943</vt:lpstr>
      <vt:lpstr>StartUp_1944</vt:lpstr>
      <vt:lpstr>StartUp_1945</vt:lpstr>
      <vt:lpstr>StartUp_1946</vt:lpstr>
      <vt:lpstr>StartUp_1947</vt:lpstr>
      <vt:lpstr>StartUp_1948</vt:lpstr>
      <vt:lpstr>StartUp_1949</vt:lpstr>
      <vt:lpstr>StartUp_1950</vt:lpstr>
      <vt:lpstr>StartUp_1951</vt:lpstr>
      <vt:lpstr>StartUp_1952</vt:lpstr>
      <vt:lpstr>StartUp_1953</vt:lpstr>
      <vt:lpstr>StartUp_1954</vt:lpstr>
      <vt:lpstr>StartUp_1955</vt:lpstr>
      <vt:lpstr>StartUp_1956</vt:lpstr>
      <vt:lpstr>StartUp_1957</vt:lpstr>
      <vt:lpstr>StartUp_1958</vt:lpstr>
      <vt:lpstr>StartUp_1959</vt:lpstr>
      <vt:lpstr>StartUp_1960</vt:lpstr>
      <vt:lpstr>StartUp_1961</vt:lpstr>
      <vt:lpstr>StartUp_1962</vt:lpstr>
      <vt:lpstr>StartUp_1963</vt:lpstr>
      <vt:lpstr>StartUp_1964</vt:lpstr>
      <vt:lpstr>StartUp_1965</vt:lpstr>
      <vt:lpstr>StartUp_1966</vt:lpstr>
      <vt:lpstr>StartUp_1967</vt:lpstr>
      <vt:lpstr>StartUp_1968</vt:lpstr>
      <vt:lpstr>StartUp_1969</vt:lpstr>
      <vt:lpstr>StartUp_1970</vt:lpstr>
      <vt:lpstr>StartUp_1971</vt:lpstr>
      <vt:lpstr>StartUp_1972</vt:lpstr>
      <vt:lpstr>StartUp_1973</vt:lpstr>
      <vt:lpstr>StartUp_1974</vt:lpstr>
      <vt:lpstr>StartUp_1975</vt:lpstr>
      <vt:lpstr>StartUp_1976</vt:lpstr>
      <vt:lpstr>StartUp_1977</vt:lpstr>
      <vt:lpstr>StartUp_1978</vt:lpstr>
      <vt:lpstr>StartUp_1979</vt:lpstr>
      <vt:lpstr>StartUp_1980</vt:lpstr>
      <vt:lpstr>StartUp_1981</vt:lpstr>
      <vt:lpstr>StartUp_1982</vt:lpstr>
      <vt:lpstr>StartUp_1983</vt:lpstr>
      <vt:lpstr>StartUp_1984</vt:lpstr>
      <vt:lpstr>StartUp_1985</vt:lpstr>
      <vt:lpstr>StartUp_1986</vt:lpstr>
      <vt:lpstr>StartUp_1987</vt:lpstr>
      <vt:lpstr>StartUp_1988</vt:lpstr>
      <vt:lpstr>StartUp_1989</vt:lpstr>
      <vt:lpstr>StartUp_1990</vt:lpstr>
      <vt:lpstr>StartUp_1991</vt:lpstr>
      <vt:lpstr>StartUp_1992</vt:lpstr>
      <vt:lpstr>StartUp_1993</vt:lpstr>
      <vt:lpstr>StartUp_1994</vt:lpstr>
      <vt:lpstr>StartUp_1995</vt:lpstr>
      <vt:lpstr>StartUp_1996</vt:lpstr>
      <vt:lpstr>StartUp_1997</vt:lpstr>
      <vt:lpstr>StartUp_1998</vt:lpstr>
      <vt:lpstr>StartUp_1999</vt:lpstr>
      <vt:lpstr>StartUp_2000</vt:lpstr>
      <vt:lpstr>StartUp_2001</vt:lpstr>
      <vt:lpstr>StartUp_2002</vt:lpstr>
      <vt:lpstr>StartUp_2003</vt:lpstr>
      <vt:lpstr>StartUp_2004</vt:lpstr>
      <vt:lpstr>StartUp_2005</vt:lpstr>
      <vt:lpstr>StartUp_2006</vt:lpstr>
      <vt:lpstr>StartUp_2007</vt:lpstr>
      <vt:lpstr>StartUp_2008</vt:lpstr>
      <vt:lpstr>StartUp_2009</vt:lpstr>
      <vt:lpstr>StartUp_2010</vt:lpstr>
      <vt:lpstr>StartUp_2011</vt:lpstr>
      <vt:lpstr>StartUp_2012</vt:lpstr>
      <vt:lpstr>StartUp_2013</vt:lpstr>
      <vt:lpstr>StartUp_2014</vt:lpstr>
      <vt:lpstr>StartUp_2015</vt:lpstr>
      <vt:lpstr>StartUp_2016</vt:lpstr>
      <vt:lpstr>StartUp_2017</vt:lpstr>
      <vt:lpstr>StartUp_2018</vt:lpstr>
      <vt:lpstr>StartUp_2019</vt:lpstr>
      <vt:lpstr>StartUp_2020</vt:lpstr>
      <vt:lpstr>StartUp_2021</vt:lpstr>
      <vt:lpstr>StartUp_2022</vt:lpstr>
      <vt:lpstr>StartUp_2023</vt:lpstr>
      <vt:lpstr>StartUp_2024</vt:lpstr>
      <vt:lpstr>StartUp_2025</vt:lpstr>
      <vt:lpstr>StartUp_2026</vt:lpstr>
      <vt:lpstr>StartUp_2027</vt:lpstr>
      <vt:lpstr>StartUp_2028</vt:lpstr>
      <vt:lpstr>StartUp_2029</vt:lpstr>
      <vt:lpstr>StartUp_2030</vt:lpstr>
      <vt:lpstr>StartUp_2031</vt:lpstr>
      <vt:lpstr>StartUp_2032</vt:lpstr>
      <vt:lpstr>StartUp_2033</vt:lpstr>
      <vt:lpstr>StartUp_2034</vt:lpstr>
      <vt:lpstr>StartUp_2035</vt:lpstr>
      <vt:lpstr>StartUp_2036</vt:lpstr>
      <vt:lpstr>StartUp_2037</vt:lpstr>
      <vt:lpstr>StartUp_2038</vt:lpstr>
      <vt:lpstr>StartUp_2039</vt:lpstr>
      <vt:lpstr>StartUp_2040</vt:lpstr>
      <vt:lpstr>StartUp_2041</vt:lpstr>
      <vt:lpstr>StartUp_2042</vt:lpstr>
      <vt:lpstr>StartUp_2043</vt:lpstr>
      <vt:lpstr>StartUp_2044</vt:lpstr>
      <vt:lpstr>StartUp_2045</vt:lpstr>
      <vt:lpstr>StartUp_2046</vt:lpstr>
      <vt:lpstr>StartUp_2047</vt:lpstr>
      <vt:lpstr>StartUp_2048</vt:lpstr>
      <vt:lpstr>StartUp_2049</vt:lpstr>
      <vt:lpstr>StartUp_2050</vt:lpstr>
      <vt:lpstr>StartUp_2051</vt:lpstr>
      <vt:lpstr>StartUp_2052</vt:lpstr>
      <vt:lpstr>StartUp_2053</vt:lpstr>
      <vt:lpstr>StartUp_2054</vt:lpstr>
      <vt:lpstr>StartUp_2055</vt:lpstr>
      <vt:lpstr>StartUp_2056</vt:lpstr>
      <vt:lpstr>StartUp_2057</vt:lpstr>
      <vt:lpstr>StartUp_2058</vt:lpstr>
      <vt:lpstr>StartUp_2059</vt:lpstr>
      <vt:lpstr>StartUp_2060</vt:lpstr>
      <vt:lpstr>StartUp_2061</vt:lpstr>
      <vt:lpstr>StartUp_2062</vt:lpstr>
      <vt:lpstr>StartUp_2063</vt:lpstr>
      <vt:lpstr>StartUp_2064</vt:lpstr>
      <vt:lpstr>StartUp_2065</vt:lpstr>
      <vt:lpstr>StartUp_2066</vt:lpstr>
      <vt:lpstr>StartUp_2067</vt:lpstr>
      <vt:lpstr>StartUp_2068</vt:lpstr>
      <vt:lpstr>StartUp_2069</vt:lpstr>
      <vt:lpstr>StartUp_2070</vt:lpstr>
      <vt:lpstr>StartUp_2071</vt:lpstr>
      <vt:lpstr>StartUp_2072</vt:lpstr>
      <vt:lpstr>StartUp_2073</vt:lpstr>
      <vt:lpstr>StartUp_2074</vt:lpstr>
      <vt:lpstr>StartUp_2075</vt:lpstr>
      <vt:lpstr>StartUp_2076</vt:lpstr>
      <vt:lpstr>StartUp_2077</vt:lpstr>
      <vt:lpstr>StartUp_2078</vt:lpstr>
      <vt:lpstr>StartUp_2079</vt:lpstr>
      <vt:lpstr>StartUp_2080</vt:lpstr>
      <vt:lpstr>StartUp_2081</vt:lpstr>
      <vt:lpstr>StartUp_2082</vt:lpstr>
      <vt:lpstr>StartUp_2083</vt:lpstr>
      <vt:lpstr>StartUp_2084</vt:lpstr>
      <vt:lpstr>StartUp_2085</vt:lpstr>
      <vt:lpstr>StartUp_2086</vt:lpstr>
      <vt:lpstr>StartUp_2087</vt:lpstr>
      <vt:lpstr>StartUp_2088</vt:lpstr>
      <vt:lpstr>StartUp_2089</vt:lpstr>
      <vt:lpstr>StartUp_2090</vt:lpstr>
      <vt:lpstr>StartUp_2091</vt:lpstr>
      <vt:lpstr>StartUp_2092</vt:lpstr>
      <vt:lpstr>StartUp_2093</vt:lpstr>
      <vt:lpstr>StartUp_2094</vt:lpstr>
      <vt:lpstr>StartUp_2095</vt:lpstr>
      <vt:lpstr>StartUp_2096</vt:lpstr>
      <vt:lpstr>StartUp_2097</vt:lpstr>
      <vt:lpstr>StartUp_2098</vt:lpstr>
      <vt:lpstr>StartUp_2099</vt:lpstr>
      <vt:lpstr>StartUp_2100</vt:lpstr>
      <vt:lpstr>StartUp_2101</vt:lpstr>
      <vt:lpstr>StartUp_2102</vt:lpstr>
      <vt:lpstr>StartUp_2103</vt:lpstr>
      <vt:lpstr>StartUp_2104</vt:lpstr>
      <vt:lpstr>StartUp_2105</vt:lpstr>
      <vt:lpstr>StartUp_2106</vt:lpstr>
      <vt:lpstr>StartUp_2107</vt:lpstr>
      <vt:lpstr>StartUp_2108</vt:lpstr>
      <vt:lpstr>StartUp_2109</vt:lpstr>
      <vt:lpstr>StartUp_2110</vt:lpstr>
      <vt:lpstr>StartUp_2111</vt:lpstr>
      <vt:lpstr>StartUp_2112</vt:lpstr>
      <vt:lpstr>StartUp_2113</vt:lpstr>
      <vt:lpstr>StartUp_2114</vt:lpstr>
      <vt:lpstr>StartUp_2115</vt:lpstr>
      <vt:lpstr>StartUp_2116</vt:lpstr>
      <vt:lpstr>StartUp_2117</vt:lpstr>
      <vt:lpstr>StartUp_2118</vt:lpstr>
      <vt:lpstr>StartUp_2119</vt:lpstr>
      <vt:lpstr>StartUp_2120</vt:lpstr>
      <vt:lpstr>StartUp_2121</vt:lpstr>
      <vt:lpstr>StartUp_2122</vt:lpstr>
      <vt:lpstr>StartUp_2123</vt:lpstr>
      <vt:lpstr>StartUp_2124</vt:lpstr>
      <vt:lpstr>StartUp_2125</vt:lpstr>
      <vt:lpstr>StartUp_2126</vt:lpstr>
      <vt:lpstr>StartUp_2127</vt:lpstr>
      <vt:lpstr>StartUp_2128</vt:lpstr>
      <vt:lpstr>StartUp_2129</vt:lpstr>
      <vt:lpstr>StartUp_2130</vt:lpstr>
      <vt:lpstr>StartUp_2131</vt:lpstr>
      <vt:lpstr>StartUp_2132</vt:lpstr>
      <vt:lpstr>StartUp_2133</vt:lpstr>
      <vt:lpstr>StartUp_2134</vt:lpstr>
      <vt:lpstr>StartUp_2135</vt:lpstr>
      <vt:lpstr>StartUp_2136</vt:lpstr>
      <vt:lpstr>StartUp_2137</vt:lpstr>
      <vt:lpstr>StartUp_2138</vt:lpstr>
      <vt:lpstr>StartUp_2139</vt:lpstr>
      <vt:lpstr>StartUp_2140</vt:lpstr>
      <vt:lpstr>StartUp_2141</vt:lpstr>
      <vt:lpstr>StartUp_2142</vt:lpstr>
      <vt:lpstr>StartUp_2143</vt:lpstr>
      <vt:lpstr>StartUp_2144</vt:lpstr>
      <vt:lpstr>StartUp_2145</vt:lpstr>
      <vt:lpstr>StartUp_2146</vt:lpstr>
      <vt:lpstr>StartUp_2147</vt:lpstr>
      <vt:lpstr>StartUp_2148</vt:lpstr>
      <vt:lpstr>StartUp_2149</vt:lpstr>
      <vt:lpstr>StartUp_2150</vt:lpstr>
      <vt:lpstr>StartUp_2151</vt:lpstr>
      <vt:lpstr>StartUp_2152</vt:lpstr>
      <vt:lpstr>StartUp_2153</vt:lpstr>
      <vt:lpstr>StartUp_2154</vt:lpstr>
      <vt:lpstr>StartUp_2155</vt:lpstr>
      <vt:lpstr>StartUp_2156</vt:lpstr>
      <vt:lpstr>StartUp_2157</vt:lpstr>
      <vt:lpstr>StartUp_2158</vt:lpstr>
      <vt:lpstr>StartUp_2159</vt:lpstr>
      <vt:lpstr>StartUp_2160</vt:lpstr>
      <vt:lpstr>StartUp_2161</vt:lpstr>
      <vt:lpstr>StartUp_2162</vt:lpstr>
      <vt:lpstr>StartUp_2163</vt:lpstr>
      <vt:lpstr>StartUp_2164</vt:lpstr>
      <vt:lpstr>StartUp_2165</vt:lpstr>
      <vt:lpstr>StartUp_2166</vt:lpstr>
      <vt:lpstr>StartUp_2167</vt:lpstr>
      <vt:lpstr>StartUp_2168</vt:lpstr>
      <vt:lpstr>StartUp_2169</vt:lpstr>
      <vt:lpstr>StartUp_2170</vt:lpstr>
      <vt:lpstr>StartUp_2171</vt:lpstr>
      <vt:lpstr>StartUp_2172</vt:lpstr>
      <vt:lpstr>StartUp_2173</vt:lpstr>
      <vt:lpstr>1一般收入</vt:lpstr>
      <vt:lpstr>3一般支出</vt:lpstr>
      <vt:lpstr>5一般平衡</vt:lpstr>
      <vt:lpstr>6本级一般收入</vt:lpstr>
      <vt:lpstr>8本级一般支出</vt:lpstr>
      <vt:lpstr>10本级一般平衡</vt:lpstr>
      <vt:lpstr>11经济分类决算表</vt:lpstr>
      <vt:lpstr>12税收返还分地区</vt:lpstr>
      <vt:lpstr>13一般性转移支付分地区</vt:lpstr>
      <vt:lpstr>14.专项转移支付分地区</vt:lpstr>
      <vt:lpstr>15.返还性支出分项目</vt:lpstr>
      <vt:lpstr>16.一般性转移支付分项目</vt:lpstr>
      <vt:lpstr>17.专项转移支付分项目</vt:lpstr>
      <vt:lpstr>18.基本建设支出</vt:lpstr>
      <vt:lpstr>20一般债务限额及余额表</vt:lpstr>
      <vt:lpstr>21一般债券发行及还本付息表 </vt:lpstr>
      <vt:lpstr>22新增一般债券使用表</vt:lpstr>
      <vt:lpstr>24基金收入</vt:lpstr>
      <vt:lpstr>26基金支出</vt:lpstr>
      <vt:lpstr>28本级基金收入</vt:lpstr>
      <vt:lpstr>30本级基金支出 </vt:lpstr>
      <vt:lpstr>32.基金对下转移支付</vt:lpstr>
      <vt:lpstr>33专项债务限额</vt:lpstr>
      <vt:lpstr>34专项债券发行表</vt:lpstr>
      <vt:lpstr>35新增专项债券使用表</vt:lpstr>
      <vt:lpstr>37浑南区国资收入</vt:lpstr>
      <vt:lpstr>38浑南区国资支出</vt:lpstr>
      <vt:lpstr>40本级国资收入</vt:lpstr>
      <vt:lpstr>41本级国资支出</vt:lpstr>
      <vt:lpstr>43国资对下转移支付分地区</vt:lpstr>
      <vt:lpstr>44浑南区社保收入</vt:lpstr>
      <vt:lpstr>46浑南区社保支出 </vt:lpstr>
      <vt:lpstr>48区本级社保收入</vt:lpstr>
      <vt:lpstr>50区本级社保支出</vt:lpstr>
      <vt:lpstr>52浑南区社保结余</vt:lpstr>
      <vt:lpstr>53区本级社保结余</vt:lpstr>
      <vt:lpstr>54浑南区2022年财政收入决算表</vt:lpstr>
      <vt:lpstr>55浑南区2022年财政支出决算表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lining</dc:creator>
  <cp:lastModifiedBy>杨洋</cp:lastModifiedBy>
  <dcterms:created xsi:type="dcterms:W3CDTF">2002-01-30T06:45:00Z</dcterms:created>
  <cp:lastPrinted>2021-08-26T06:45:00Z</cp:lastPrinted>
  <dcterms:modified xsi:type="dcterms:W3CDTF">2024-10-24T07:48:26Z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A5DA07D7798A4397A6F7092BB529C2A7_13</vt:lpwstr>
  </property>
</Properties>
</file>